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emy.miller\Desktop\"/>
    </mc:Choice>
  </mc:AlternateContent>
  <xr:revisionPtr revIDLastSave="0" documentId="8_{0AEC725B-9986-41FB-A57B-33C9530ACF3B}" xr6:coauthVersionLast="47" xr6:coauthVersionMax="47" xr10:uidLastSave="{00000000-0000-0000-0000-000000000000}"/>
  <bookViews>
    <workbookView xWindow="5" yWindow="-10890" windowWidth="19380" windowHeight="9765" xr2:uid="{00000000-000D-0000-FFFF-FFFF00000000}"/>
  </bookViews>
  <sheets>
    <sheet name="Sheet1" sheetId="1" r:id="rId1"/>
  </sheets>
  <definedNames>
    <definedName name="Oct_23_Inc.">Sheet1!$S$1</definedName>
    <definedName name="_xlnm.Print_Area" localSheetId="0">Sheet1!$A$1:$P$152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5" i="1" l="1"/>
  <c r="P120" i="1"/>
  <c r="P131" i="1"/>
  <c r="P130" i="1"/>
  <c r="P129" i="1"/>
  <c r="P128" i="1"/>
  <c r="P147" i="1"/>
  <c r="P148" i="1"/>
  <c r="P149" i="1"/>
  <c r="P138" i="1"/>
  <c r="P139" i="1"/>
  <c r="P140" i="1"/>
  <c r="P142" i="1"/>
  <c r="P133" i="1"/>
  <c r="P121" i="1"/>
  <c r="P122" i="1"/>
  <c r="P124" i="1"/>
  <c r="P109" i="1"/>
  <c r="P110" i="1"/>
  <c r="P111" i="1"/>
  <c r="P113" i="1"/>
  <c r="P94" i="1"/>
  <c r="P96" i="1"/>
  <c r="P97" i="1"/>
  <c r="P98" i="1"/>
  <c r="P99" i="1"/>
  <c r="P78" i="1"/>
  <c r="P79" i="1"/>
  <c r="P80" i="1"/>
  <c r="P81" i="1"/>
  <c r="P82" i="1"/>
  <c r="P83" i="1"/>
  <c r="P69" i="1"/>
  <c r="P70" i="1"/>
  <c r="P71" i="1"/>
  <c r="P72" i="1"/>
  <c r="P73" i="1"/>
  <c r="P74" i="1"/>
  <c r="P60" i="1"/>
  <c r="P61" i="1"/>
  <c r="P62" i="1"/>
  <c r="P63" i="1"/>
  <c r="P64" i="1"/>
  <c r="P65" i="1"/>
  <c r="P49" i="1"/>
  <c r="P50" i="1"/>
  <c r="P51" i="1"/>
  <c r="P52" i="1"/>
  <c r="P53" i="1"/>
  <c r="P54" i="1"/>
  <c r="P40" i="1"/>
  <c r="P41" i="1"/>
  <c r="P42" i="1"/>
  <c r="P43" i="1"/>
  <c r="P44" i="1"/>
  <c r="P45" i="1"/>
  <c r="P35" i="1"/>
  <c r="P36" i="1"/>
  <c r="P30" i="1"/>
  <c r="P31" i="1"/>
  <c r="P22" i="1"/>
  <c r="P23" i="1"/>
  <c r="P146" i="1"/>
  <c r="P137" i="1"/>
  <c r="P119" i="1"/>
  <c r="P108" i="1"/>
  <c r="P105" i="1"/>
  <c r="P93" i="1"/>
  <c r="P87" i="1"/>
  <c r="P77" i="1"/>
  <c r="P68" i="1"/>
  <c r="P59" i="1"/>
  <c r="P48" i="1"/>
  <c r="P39" i="1"/>
  <c r="P29" i="1"/>
  <c r="P21" i="1"/>
  <c r="P14" i="1"/>
  <c r="P13" i="1"/>
  <c r="P9" i="1"/>
  <c r="O147" i="1"/>
  <c r="O148" i="1"/>
  <c r="O149" i="1"/>
  <c r="O138" i="1"/>
  <c r="O139" i="1"/>
  <c r="O140" i="1"/>
  <c r="O142" i="1"/>
  <c r="O129" i="1"/>
  <c r="O130" i="1"/>
  <c r="O131" i="1"/>
  <c r="O133" i="1"/>
  <c r="O120" i="1"/>
  <c r="O121" i="1"/>
  <c r="O122" i="1"/>
  <c r="O124" i="1"/>
  <c r="O113" i="1"/>
  <c r="O111" i="1"/>
  <c r="O109" i="1"/>
  <c r="O110" i="1"/>
  <c r="O94" i="1"/>
  <c r="O95" i="1"/>
  <c r="O96" i="1"/>
  <c r="O97" i="1"/>
  <c r="O98" i="1"/>
  <c r="O99" i="1"/>
  <c r="O78" i="1"/>
  <c r="O79" i="1"/>
  <c r="O80" i="1"/>
  <c r="O81" i="1"/>
  <c r="O82" i="1"/>
  <c r="O83" i="1"/>
  <c r="O69" i="1"/>
  <c r="O70" i="1"/>
  <c r="O71" i="1"/>
  <c r="O72" i="1"/>
  <c r="O73" i="1"/>
  <c r="O74" i="1"/>
  <c r="O60" i="1"/>
  <c r="O61" i="1"/>
  <c r="O62" i="1"/>
  <c r="O63" i="1"/>
  <c r="O64" i="1"/>
  <c r="O65" i="1"/>
  <c r="O49" i="1"/>
  <c r="O50" i="1"/>
  <c r="O51" i="1"/>
  <c r="O52" i="1"/>
  <c r="O53" i="1"/>
  <c r="O54" i="1"/>
  <c r="O40" i="1"/>
  <c r="O41" i="1"/>
  <c r="O42" i="1"/>
  <c r="O43" i="1"/>
  <c r="O44" i="1"/>
  <c r="O45" i="1"/>
  <c r="O30" i="1"/>
  <c r="O31" i="1"/>
  <c r="O22" i="1"/>
  <c r="O23" i="1"/>
  <c r="O146" i="1"/>
  <c r="O137" i="1"/>
  <c r="O128" i="1"/>
  <c r="O119" i="1"/>
  <c r="O108" i="1"/>
  <c r="O105" i="1"/>
  <c r="O93" i="1"/>
  <c r="O87" i="1"/>
  <c r="O77" i="1"/>
  <c r="O68" i="1"/>
  <c r="O59" i="1"/>
  <c r="O48" i="1"/>
  <c r="O39" i="1"/>
  <c r="O36" i="1"/>
  <c r="O35" i="1"/>
  <c r="O29" i="1"/>
  <c r="O21" i="1"/>
  <c r="O14" i="1"/>
  <c r="O13" i="1"/>
  <c r="P10" i="1"/>
  <c r="O10" i="1"/>
  <c r="O9" i="1"/>
  <c r="O8" i="1"/>
  <c r="P8" i="1" s="1"/>
  <c r="O7" i="1"/>
  <c r="O6" i="1"/>
  <c r="O4" i="1"/>
  <c r="M6" i="1"/>
  <c r="M4" i="1"/>
  <c r="M122" i="1" l="1"/>
  <c r="M149" i="1"/>
  <c r="M148" i="1"/>
  <c r="M147" i="1"/>
  <c r="M146" i="1"/>
  <c r="M142" i="1"/>
  <c r="M140" i="1"/>
  <c r="M139" i="1"/>
  <c r="M138" i="1"/>
  <c r="M137" i="1"/>
  <c r="M133" i="1"/>
  <c r="M131" i="1"/>
  <c r="M130" i="1"/>
  <c r="M129" i="1"/>
  <c r="M128" i="1"/>
  <c r="M124" i="1"/>
  <c r="M121" i="1"/>
  <c r="M120" i="1"/>
  <c r="M119" i="1"/>
  <c r="M113" i="1"/>
  <c r="M111" i="1"/>
  <c r="M110" i="1"/>
  <c r="M109" i="1"/>
  <c r="M108" i="1"/>
  <c r="M105" i="1"/>
  <c r="M99" i="1"/>
  <c r="M98" i="1"/>
  <c r="M97" i="1"/>
  <c r="M96" i="1"/>
  <c r="M95" i="1"/>
  <c r="M94" i="1"/>
  <c r="M93" i="1"/>
  <c r="M87" i="1"/>
  <c r="M83" i="1"/>
  <c r="M82" i="1"/>
  <c r="M81" i="1"/>
  <c r="M80" i="1"/>
  <c r="M79" i="1"/>
  <c r="M78" i="1"/>
  <c r="M77" i="1"/>
  <c r="M74" i="1"/>
  <c r="M73" i="1"/>
  <c r="M72" i="1"/>
  <c r="M71" i="1"/>
  <c r="M70" i="1"/>
  <c r="M69" i="1"/>
  <c r="M68" i="1"/>
  <c r="M65" i="1"/>
  <c r="M64" i="1"/>
  <c r="M63" i="1"/>
  <c r="M62" i="1"/>
  <c r="M61" i="1"/>
  <c r="M60" i="1"/>
  <c r="M59" i="1"/>
  <c r="M54" i="1"/>
  <c r="M53" i="1"/>
  <c r="M52" i="1"/>
  <c r="M51" i="1"/>
  <c r="M50" i="1"/>
  <c r="M49" i="1"/>
  <c r="M48" i="1"/>
  <c r="M45" i="1"/>
  <c r="M44" i="1"/>
  <c r="M43" i="1"/>
  <c r="M42" i="1"/>
  <c r="M41" i="1"/>
  <c r="M40" i="1"/>
  <c r="M39" i="1"/>
  <c r="M36" i="1"/>
  <c r="M35" i="1"/>
  <c r="M31" i="1"/>
  <c r="M30" i="1"/>
  <c r="M29" i="1"/>
  <c r="M23" i="1"/>
  <c r="M22" i="1"/>
  <c r="M21" i="1"/>
  <c r="M14" i="1"/>
  <c r="M13" i="1"/>
  <c r="M10" i="1"/>
  <c r="M9" i="1"/>
  <c r="M8" i="1"/>
  <c r="M7" i="1" l="1"/>
  <c r="P7" i="1"/>
  <c r="P4" i="1"/>
  <c r="P6" i="1"/>
</calcChain>
</file>

<file path=xl/sharedStrings.xml><?xml version="1.0" encoding="utf-8"?>
<sst xmlns="http://schemas.openxmlformats.org/spreadsheetml/2006/main" count="318" uniqueCount="65">
  <si>
    <t>Base rate</t>
  </si>
  <si>
    <t>(1x week trash &amp; every other week recycling)</t>
  </si>
  <si>
    <r>
      <t>Bulk collections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(every other week)</t>
    </r>
  </si>
  <si>
    <t>Additional cart fee – trash</t>
  </si>
  <si>
    <r>
      <t>Additional cart fee – recycling</t>
    </r>
    <r>
      <rPr>
        <sz val="8"/>
        <color theme="1"/>
        <rFont val="Arial"/>
        <family val="2"/>
      </rPr>
      <t xml:space="preserve">  (beyond 2 carts)</t>
    </r>
  </si>
  <si>
    <t>Replacement cart fee</t>
  </si>
  <si>
    <t>Cart delivery fee</t>
  </si>
  <si>
    <t>Out-of-cycle bulk</t>
  </si>
  <si>
    <t>Trip charge</t>
  </si>
  <si>
    <t>Per cubic yard</t>
  </si>
  <si>
    <t>Charge for recyclables tonnage</t>
  </si>
  <si>
    <t>&lt;500 tons/month for prior year</t>
  </si>
  <si>
    <t>Temporary 4 CY container</t>
  </si>
  <si>
    <t>(max 60 days for residential use only, excludes construction debris)</t>
  </si>
  <si>
    <t>Collection fee -  (per collection)</t>
  </si>
  <si>
    <t>Deliver</t>
  </si>
  <si>
    <t>Removal</t>
  </si>
  <si>
    <t>Nonresidential Collections - Trash</t>
  </si>
  <si>
    <t>96 Gallon cart</t>
  </si>
  <si>
    <t>1x per week</t>
  </si>
  <si>
    <t>2x per week</t>
  </si>
  <si>
    <t>3x per week</t>
  </si>
  <si>
    <t>4x per week</t>
  </si>
  <si>
    <t>-</t>
  </si>
  <si>
    <t>5x per week</t>
  </si>
  <si>
    <t>6x per week</t>
  </si>
  <si>
    <t>Extra pick up</t>
  </si>
  <si>
    <t>Extra cart</t>
  </si>
  <si>
    <t>2 Cubic Yard Dumpster</t>
  </si>
  <si>
    <t>3 Cubic Yard Dumpster</t>
  </si>
  <si>
    <t>4 Cubic Yard Dumpster</t>
  </si>
  <si>
    <t>6 Cubic Yard Dumpster</t>
  </si>
  <si>
    <t>8 Cubic Yard Dumpster</t>
  </si>
  <si>
    <t>Nonresidential Container Movement Fee</t>
  </si>
  <si>
    <r>
      <t> </t>
    </r>
    <r>
      <rPr>
        <b/>
        <sz val="8"/>
        <color rgb="FF000000"/>
        <rFont val="Arial"/>
        <family val="2"/>
      </rPr>
      <t>Extra Services</t>
    </r>
  </si>
  <si>
    <t>Delivery</t>
  </si>
  <si>
    <t>Swap/Exchange</t>
  </si>
  <si>
    <t>Relocate</t>
  </si>
  <si>
    <t>Container lock bar installation</t>
  </si>
  <si>
    <t>Container Lock Bar Rental</t>
  </si>
  <si>
    <t>Extra yardage  fee per occurrence</t>
  </si>
  <si>
    <t>Roll-Off Collections</t>
  </si>
  <si>
    <t>OVR - Industrial charge over 10 Tons (per ton)</t>
  </si>
  <si>
    <t>15 cubic yard container</t>
  </si>
  <si>
    <t>Haul rate</t>
  </si>
  <si>
    <r>
      <t xml:space="preserve">Dry Run Roll Off </t>
    </r>
    <r>
      <rPr>
        <sz val="7"/>
        <color theme="1"/>
        <rFont val="Arial"/>
        <family val="2"/>
      </rPr>
      <t>(Customer called but container not ready for haul)</t>
    </r>
  </si>
  <si>
    <t>Disposal</t>
  </si>
  <si>
    <t>Current tipping fee</t>
  </si>
  <si>
    <t>Daily rental</t>
  </si>
  <si>
    <t>Installation/ Maintenance</t>
  </si>
  <si>
    <t>20 cubic yard container</t>
  </si>
  <si>
    <t>30 cubic yard container</t>
  </si>
  <si>
    <t>40 cubic yard container</t>
  </si>
  <si>
    <t>Installation/ maintenance</t>
  </si>
  <si>
    <t>Compactors</t>
  </si>
  <si>
    <t>Current tipping fees</t>
  </si>
  <si>
    <t>Negotiated between customer and Republic</t>
  </si>
  <si>
    <t>New Rate</t>
  </si>
  <si>
    <t>Oct'21 Base Rate</t>
  </si>
  <si>
    <t>Oct'22 Base Rate</t>
  </si>
  <si>
    <t>Oct'22 Total Rate</t>
  </si>
  <si>
    <t>Fuel Surcharge</t>
  </si>
  <si>
    <t>Residential Trash Service Charges</t>
  </si>
  <si>
    <t>Oct'23 Total Rate</t>
  </si>
  <si>
    <t>Oct 23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</si>
</sst>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2"/>
      <color theme="1"/>
      <name val="Times New Roman"/>
      <family val="1"/>
    </font>
    <font>
      <b/>
      <sz val="22"/>
      <color rgb="FF0070C0"/>
      <name val="Arial"/>
      <family val="2"/>
    </font>
    <font>
      <u/>
      <sz val="12"/>
      <color theme="1"/>
      <name val="Times New Roman"/>
      <family val="1"/>
    </font>
    <font>
      <sz val="7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8" fontId="0" fillId="0" borderId="0" xfId="0" applyNumberFormat="1"/>
    <xf numFmtId="8" fontId="5" fillId="0" borderId="1" xfId="0" applyNumberFormat="1" applyFont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8" fontId="6" fillId="3" borderId="1" xfId="0" applyNumberFormat="1" applyFont="1" applyFill="1" applyBorder="1" applyAlignment="1">
      <alignment horizontal="center" vertical="center" wrapText="1"/>
    </xf>
    <xf numFmtId="8" fontId="6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4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8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8" fontId="5" fillId="5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8" fontId="5" fillId="5" borderId="14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6" borderId="0" xfId="0" applyFill="1"/>
    <xf numFmtId="8" fontId="5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8" fontId="5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8" fontId="5" fillId="0" borderId="13" xfId="0" applyNumberFormat="1" applyFont="1" applyBorder="1" applyAlignment="1">
      <alignment horizontal="center" vertical="center" wrapText="1"/>
    </xf>
    <xf numFmtId="8" fontId="5" fillId="0" borderId="0" xfId="0" applyNumberFormat="1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8" fontId="5" fillId="0" borderId="12" xfId="0" applyNumberFormat="1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5" fillId="0" borderId="11" xfId="0" applyFont="1" applyBorder="1" applyAlignment="1">
      <alignment horizontal="centerContinuous" vertical="center" wrapText="1"/>
    </xf>
    <xf numFmtId="0" fontId="0" fillId="0" borderId="3" xfId="0" applyBorder="1" applyAlignment="1">
      <alignment horizontal="centerContinuous"/>
    </xf>
    <xf numFmtId="10" fontId="0" fillId="0" borderId="0" xfId="0" applyNumberFormat="1"/>
    <xf numFmtId="0" fontId="2" fillId="7" borderId="1" xfId="0" applyFont="1" applyFill="1" applyBorder="1" applyAlignment="1">
      <alignment horizontal="center" vertical="center" wrapText="1"/>
    </xf>
    <xf numFmtId="8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8" fontId="5" fillId="7" borderId="14" xfId="0" applyNumberFormat="1" applyFont="1" applyFill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8" fontId="2" fillId="0" borderId="8" xfId="0" applyNumberFormat="1" applyFont="1" applyBorder="1" applyAlignment="1">
      <alignment horizontal="center" vertical="center" wrapText="1"/>
    </xf>
    <xf numFmtId="8" fontId="2" fillId="0" borderId="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8" fontId="5" fillId="7" borderId="8" xfId="0" applyNumberFormat="1" applyFont="1" applyFill="1" applyBorder="1" applyAlignment="1">
      <alignment horizontal="center" vertical="center" wrapText="1"/>
    </xf>
    <xf numFmtId="8" fontId="5" fillId="7" borderId="9" xfId="0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8" fontId="6" fillId="3" borderId="8" xfId="0" applyNumberFormat="1" applyFont="1" applyFill="1" applyBorder="1" applyAlignment="1">
      <alignment horizontal="center" vertical="center" wrapText="1"/>
    </xf>
    <xf numFmtId="8" fontId="6" fillId="3" borderId="9" xfId="0" applyNumberFormat="1" applyFont="1" applyFill="1" applyBorder="1" applyAlignment="1">
      <alignment horizontal="center" vertical="center" wrapText="1"/>
    </xf>
    <xf numFmtId="8" fontId="6" fillId="4" borderId="8" xfId="0" applyNumberFormat="1" applyFont="1" applyFill="1" applyBorder="1" applyAlignment="1">
      <alignment horizontal="center" vertical="center" wrapText="1"/>
    </xf>
    <xf numFmtId="8" fontId="6" fillId="4" borderId="9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8" fontId="6" fillId="2" borderId="8" xfId="0" applyNumberFormat="1" applyFont="1" applyFill="1" applyBorder="1" applyAlignment="1">
      <alignment horizontal="center" vertical="center" wrapText="1"/>
    </xf>
    <xf numFmtId="8" fontId="6" fillId="2" borderId="9" xfId="0" applyNumberFormat="1" applyFont="1" applyFill="1" applyBorder="1" applyAlignment="1">
      <alignment horizontal="center" vertical="center" wrapText="1"/>
    </xf>
    <xf numFmtId="8" fontId="5" fillId="0" borderId="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0" borderId="11" xfId="0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8" fontId="5" fillId="5" borderId="8" xfId="0" applyNumberFormat="1" applyFont="1" applyFill="1" applyBorder="1" applyAlignment="1">
      <alignment horizontal="center" vertical="center" wrapText="1"/>
    </xf>
    <xf numFmtId="8" fontId="5" fillId="5" borderId="9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2"/>
  <sheetViews>
    <sheetView tabSelected="1" zoomScale="115" zoomScaleNormal="115" workbookViewId="0">
      <selection activeCell="R9" sqref="R9"/>
    </sheetView>
  </sheetViews>
  <sheetFormatPr defaultRowHeight="15" x14ac:dyDescent="0.25"/>
  <cols>
    <col min="1" max="1" width="83.7109375" bestFit="1" customWidth="1"/>
    <col min="3" max="10" width="0" hidden="1" customWidth="1"/>
    <col min="12" max="12" width="9.140625" hidden="1" customWidth="1"/>
    <col min="14" max="14" width="8.7109375" bestFit="1" customWidth="1"/>
    <col min="16" max="16" width="8.7109375" bestFit="1" customWidth="1"/>
    <col min="18" max="18" width="15.42578125" bestFit="1" customWidth="1"/>
  </cols>
  <sheetData>
    <row r="1" spans="1:26" ht="27.75" x14ac:dyDescent="0.25">
      <c r="A1" s="18" t="s">
        <v>62</v>
      </c>
      <c r="L1" s="47" t="s">
        <v>57</v>
      </c>
      <c r="R1" t="s">
        <v>64</v>
      </c>
      <c r="S1" s="61">
        <v>3.1300000000000001E-2</v>
      </c>
    </row>
    <row r="2" spans="1:26" ht="15.75" thickBot="1" x14ac:dyDescent="0.3"/>
    <row r="3" spans="1:26" ht="23.25" customHeight="1" thickBot="1" x14ac:dyDescent="0.3">
      <c r="A3" s="95"/>
      <c r="B3" s="96"/>
      <c r="C3" s="2">
        <v>2014</v>
      </c>
      <c r="D3" s="2">
        <v>2015</v>
      </c>
      <c r="E3" s="2">
        <v>2016</v>
      </c>
      <c r="F3" s="2">
        <v>2017</v>
      </c>
      <c r="G3" s="2">
        <v>2018</v>
      </c>
      <c r="H3" s="2">
        <v>2019</v>
      </c>
      <c r="I3" s="3">
        <v>2020</v>
      </c>
      <c r="J3" s="4" t="s">
        <v>58</v>
      </c>
      <c r="K3" s="5" t="s">
        <v>59</v>
      </c>
      <c r="L3" s="2">
        <v>2023</v>
      </c>
      <c r="M3" s="2" t="s">
        <v>61</v>
      </c>
      <c r="N3" s="42" t="s">
        <v>60</v>
      </c>
      <c r="O3" s="2" t="s">
        <v>61</v>
      </c>
      <c r="P3" s="62" t="s">
        <v>63</v>
      </c>
    </row>
    <row r="4" spans="1:26" x14ac:dyDescent="0.25">
      <c r="A4" s="129" t="s">
        <v>0</v>
      </c>
      <c r="B4" s="130"/>
      <c r="C4" s="66">
        <v>13.47</v>
      </c>
      <c r="D4" s="66">
        <v>13.86</v>
      </c>
      <c r="E4" s="66">
        <v>14.26</v>
      </c>
      <c r="F4" s="66">
        <v>14.68</v>
      </c>
      <c r="G4" s="66">
        <v>15.1</v>
      </c>
      <c r="H4" s="66">
        <v>15.54</v>
      </c>
      <c r="I4" s="122">
        <v>15.99</v>
      </c>
      <c r="J4" s="113">
        <v>16.45</v>
      </c>
      <c r="K4" s="115">
        <v>16.93</v>
      </c>
      <c r="L4" s="66">
        <v>17.420000000000002</v>
      </c>
      <c r="M4" s="66">
        <f>N4-K4</f>
        <v>7.0000000000000284E-2</v>
      </c>
      <c r="N4" s="131">
        <v>17</v>
      </c>
      <c r="O4" s="66">
        <f>N4*Oct_23_Inc.</f>
        <v>0.53210000000000002</v>
      </c>
      <c r="P4" s="71">
        <f>N4+O4</f>
        <v>17.5321</v>
      </c>
      <c r="R4" s="6"/>
      <c r="S4" s="6"/>
      <c r="T4" s="6"/>
      <c r="U4" s="6"/>
      <c r="V4" s="6"/>
      <c r="W4" s="6"/>
      <c r="X4" s="6"/>
      <c r="Y4" s="6"/>
      <c r="Z4" s="6"/>
    </row>
    <row r="5" spans="1:26" ht="22.5" customHeight="1" thickBot="1" x14ac:dyDescent="0.3">
      <c r="A5" s="125" t="s">
        <v>1</v>
      </c>
      <c r="B5" s="126"/>
      <c r="C5" s="124"/>
      <c r="D5" s="124"/>
      <c r="E5" s="124"/>
      <c r="F5" s="124"/>
      <c r="G5" s="124"/>
      <c r="H5" s="124"/>
      <c r="I5" s="123"/>
      <c r="J5" s="114"/>
      <c r="K5" s="116"/>
      <c r="L5" s="124"/>
      <c r="M5" s="67"/>
      <c r="N5" s="132"/>
      <c r="O5" s="67"/>
      <c r="P5" s="72"/>
      <c r="R5" s="6"/>
    </row>
    <row r="6" spans="1:26" ht="25.5" customHeight="1" thickBot="1" x14ac:dyDescent="0.3">
      <c r="A6" s="117" t="s">
        <v>2</v>
      </c>
      <c r="B6" s="118"/>
      <c r="C6" s="7">
        <v>0.5</v>
      </c>
      <c r="D6" s="7">
        <v>0.51</v>
      </c>
      <c r="E6" s="7">
        <v>0.53</v>
      </c>
      <c r="F6" s="7">
        <v>0.54</v>
      </c>
      <c r="G6" s="7">
        <v>0.56000000000000005</v>
      </c>
      <c r="H6" s="7">
        <v>0.57999999999999996</v>
      </c>
      <c r="I6" s="8">
        <v>0.59</v>
      </c>
      <c r="J6" s="9">
        <v>0.61</v>
      </c>
      <c r="K6" s="10">
        <v>0.63</v>
      </c>
      <c r="L6" s="7">
        <v>0.65</v>
      </c>
      <c r="M6" s="48">
        <f>N6-K6</f>
        <v>0</v>
      </c>
      <c r="N6" s="43">
        <v>0.63</v>
      </c>
      <c r="O6" s="48">
        <f>N6*Oct_23_Inc.</f>
        <v>1.9719E-2</v>
      </c>
      <c r="P6" s="63">
        <f>N6+O6</f>
        <v>0.64971900000000005</v>
      </c>
    </row>
    <row r="7" spans="1:26" ht="22.5" customHeight="1" thickBot="1" x14ac:dyDescent="0.3">
      <c r="A7" s="117" t="s">
        <v>3</v>
      </c>
      <c r="B7" s="118"/>
      <c r="C7" s="7">
        <v>5</v>
      </c>
      <c r="D7" s="7">
        <v>5.15</v>
      </c>
      <c r="E7" s="7">
        <v>5.29</v>
      </c>
      <c r="F7" s="7">
        <v>5.45</v>
      </c>
      <c r="G7" s="7">
        <v>5.61</v>
      </c>
      <c r="H7" s="7">
        <v>5.77</v>
      </c>
      <c r="I7" s="8">
        <v>5.94</v>
      </c>
      <c r="J7" s="9">
        <v>6.11</v>
      </c>
      <c r="K7" s="10">
        <v>6.28</v>
      </c>
      <c r="L7" s="7">
        <v>6.47</v>
      </c>
      <c r="M7" s="48">
        <f>N7-K7</f>
        <v>4.0000000000000036E-2</v>
      </c>
      <c r="N7" s="43">
        <v>6.32</v>
      </c>
      <c r="O7" s="48">
        <f>N7*Oct_23_Inc.</f>
        <v>0.19781600000000002</v>
      </c>
      <c r="P7" s="63">
        <f>N7+O7</f>
        <v>6.5178160000000007</v>
      </c>
    </row>
    <row r="8" spans="1:26" ht="33.75" customHeight="1" thickBot="1" x14ac:dyDescent="0.3">
      <c r="A8" s="117" t="s">
        <v>4</v>
      </c>
      <c r="B8" s="118"/>
      <c r="C8" s="7">
        <v>1.25</v>
      </c>
      <c r="D8" s="7">
        <v>1.29</v>
      </c>
      <c r="E8" s="7">
        <v>1.32</v>
      </c>
      <c r="F8" s="7">
        <v>1.36</v>
      </c>
      <c r="G8" s="7">
        <v>1.4</v>
      </c>
      <c r="H8" s="7">
        <v>1.44</v>
      </c>
      <c r="I8" s="8">
        <v>1.48</v>
      </c>
      <c r="J8" s="9">
        <v>1.53</v>
      </c>
      <c r="K8" s="10">
        <v>1.57</v>
      </c>
      <c r="L8" s="7">
        <v>1.62</v>
      </c>
      <c r="M8" s="48">
        <f>N8-K8</f>
        <v>1.0000000000000009E-2</v>
      </c>
      <c r="N8" s="43">
        <v>1.58</v>
      </c>
      <c r="O8" s="48">
        <f>N8*Oct_23_Inc.</f>
        <v>4.9454000000000005E-2</v>
      </c>
      <c r="P8" s="63">
        <f t="shared" ref="P8" si="0">N8+O8</f>
        <v>1.6294540000000002</v>
      </c>
    </row>
    <row r="9" spans="1:26" ht="15.75" thickBot="1" x14ac:dyDescent="0.3">
      <c r="A9" s="117" t="s">
        <v>5</v>
      </c>
      <c r="B9" s="118"/>
      <c r="C9" s="7">
        <v>65</v>
      </c>
      <c r="D9" s="7">
        <v>66.89</v>
      </c>
      <c r="E9" s="7">
        <v>68.819999999999993</v>
      </c>
      <c r="F9" s="7">
        <v>70.819999999999993</v>
      </c>
      <c r="G9" s="7">
        <v>72.87</v>
      </c>
      <c r="H9" s="7">
        <v>74.989999999999995</v>
      </c>
      <c r="I9" s="8">
        <v>77.16</v>
      </c>
      <c r="J9" s="9">
        <v>79.400000000000006</v>
      </c>
      <c r="K9" s="10">
        <v>81.7</v>
      </c>
      <c r="L9" s="7">
        <v>84.07</v>
      </c>
      <c r="M9" s="48">
        <f>N9-K9</f>
        <v>0.36999999999999034</v>
      </c>
      <c r="N9" s="43">
        <v>82.07</v>
      </c>
      <c r="O9" s="48">
        <f>N9*Oct_23_Inc.</f>
        <v>2.568791</v>
      </c>
      <c r="P9" s="63">
        <f>N9+O9</f>
        <v>84.638790999999998</v>
      </c>
    </row>
    <row r="10" spans="1:26" ht="15.75" thickBot="1" x14ac:dyDescent="0.3">
      <c r="A10" s="117" t="s">
        <v>6</v>
      </c>
      <c r="B10" s="118"/>
      <c r="C10" s="7">
        <v>20</v>
      </c>
      <c r="D10" s="7">
        <v>20.58</v>
      </c>
      <c r="E10" s="7">
        <v>21.18</v>
      </c>
      <c r="F10" s="7">
        <v>21.79</v>
      </c>
      <c r="G10" s="7">
        <v>22.42</v>
      </c>
      <c r="H10" s="7">
        <v>23.07</v>
      </c>
      <c r="I10" s="8">
        <v>23.74</v>
      </c>
      <c r="J10" s="9">
        <v>24.43</v>
      </c>
      <c r="K10" s="10">
        <v>25.14</v>
      </c>
      <c r="L10" s="7">
        <v>25.87</v>
      </c>
      <c r="M10" s="48">
        <f>N10-K10</f>
        <v>0.10999999999999943</v>
      </c>
      <c r="N10" s="43">
        <v>25.25</v>
      </c>
      <c r="O10" s="48">
        <f>N10*Oct_23_Inc.</f>
        <v>0.79032500000000006</v>
      </c>
      <c r="P10" s="63">
        <f>N10+O10</f>
        <v>26.040324999999999</v>
      </c>
    </row>
    <row r="11" spans="1:26" ht="16.5" thickBot="1" x14ac:dyDescent="0.3">
      <c r="A11" s="117"/>
      <c r="B11" s="128"/>
      <c r="C11" s="11"/>
      <c r="D11" s="11"/>
      <c r="E11" s="11"/>
      <c r="F11" s="11"/>
      <c r="G11" s="11"/>
      <c r="H11" s="11"/>
      <c r="I11" s="12"/>
      <c r="J11" s="49"/>
      <c r="K11" s="49"/>
      <c r="L11" s="49"/>
      <c r="M11" s="50"/>
      <c r="N11" s="49"/>
      <c r="O11" s="50"/>
      <c r="P11" s="49"/>
    </row>
    <row r="12" spans="1:26" ht="23.25" thickBot="1" x14ac:dyDescent="0.3">
      <c r="A12" s="117" t="s">
        <v>7</v>
      </c>
      <c r="B12" s="118"/>
      <c r="C12" s="2">
        <v>2014</v>
      </c>
      <c r="D12" s="2">
        <v>2015</v>
      </c>
      <c r="E12" s="2">
        <v>2016</v>
      </c>
      <c r="F12" s="2">
        <v>2017</v>
      </c>
      <c r="G12" s="2">
        <v>2018</v>
      </c>
      <c r="H12" s="2">
        <v>2019</v>
      </c>
      <c r="I12" s="3">
        <v>2020</v>
      </c>
      <c r="J12" s="4" t="s">
        <v>58</v>
      </c>
      <c r="K12" s="5" t="s">
        <v>59</v>
      </c>
      <c r="L12" s="2">
        <v>2023</v>
      </c>
      <c r="M12" s="2" t="s">
        <v>61</v>
      </c>
      <c r="N12" s="42" t="s">
        <v>60</v>
      </c>
      <c r="O12" s="2" t="s">
        <v>61</v>
      </c>
      <c r="P12" s="62" t="s">
        <v>63</v>
      </c>
    </row>
    <row r="13" spans="1:26" ht="23.25" thickBot="1" x14ac:dyDescent="0.3">
      <c r="A13" s="14"/>
      <c r="B13" s="15" t="s">
        <v>8</v>
      </c>
      <c r="C13" s="7">
        <v>75</v>
      </c>
      <c r="D13" s="7">
        <v>77.180000000000007</v>
      </c>
      <c r="E13" s="7">
        <v>79.41</v>
      </c>
      <c r="F13" s="7">
        <v>81.72</v>
      </c>
      <c r="G13" s="7">
        <v>84.09</v>
      </c>
      <c r="H13" s="7">
        <v>86.52</v>
      </c>
      <c r="I13" s="8">
        <v>89.03</v>
      </c>
      <c r="J13" s="9">
        <v>91.62</v>
      </c>
      <c r="K13" s="10">
        <v>94.27</v>
      </c>
      <c r="L13" s="7">
        <v>97.01</v>
      </c>
      <c r="M13" s="48">
        <f>N13-K13</f>
        <v>0.43000000000000682</v>
      </c>
      <c r="N13" s="43">
        <v>94.7</v>
      </c>
      <c r="O13" s="48">
        <f>N13*Oct_23_Inc.</f>
        <v>2.9641100000000002</v>
      </c>
      <c r="P13" s="63">
        <f>N13+O13</f>
        <v>97.664110000000008</v>
      </c>
    </row>
    <row r="14" spans="1:26" ht="23.25" thickBot="1" x14ac:dyDescent="0.3">
      <c r="A14" s="14"/>
      <c r="B14" s="15" t="s">
        <v>9</v>
      </c>
      <c r="C14" s="7">
        <v>25</v>
      </c>
      <c r="D14" s="7">
        <v>25.73</v>
      </c>
      <c r="E14" s="7">
        <v>26.47</v>
      </c>
      <c r="F14" s="7">
        <v>27.24</v>
      </c>
      <c r="G14" s="7">
        <v>28.03</v>
      </c>
      <c r="H14" s="7">
        <v>28.84</v>
      </c>
      <c r="I14" s="8">
        <v>29.68</v>
      </c>
      <c r="J14" s="9">
        <v>30.54</v>
      </c>
      <c r="K14" s="10">
        <v>31.42</v>
      </c>
      <c r="L14" s="7">
        <v>32.340000000000003</v>
      </c>
      <c r="M14" s="48">
        <f t="shared" ref="M14:M74" si="1">N14-K14</f>
        <v>0.14999999999999858</v>
      </c>
      <c r="N14" s="43">
        <v>31.57</v>
      </c>
      <c r="O14" s="48">
        <f>N14*Oct_23_Inc.</f>
        <v>0.98814100000000005</v>
      </c>
      <c r="P14" s="63">
        <f>N14+O14</f>
        <v>32.558140999999999</v>
      </c>
    </row>
    <row r="15" spans="1:26" ht="15.75" thickBot="1" x14ac:dyDescent="0.3">
      <c r="A15" s="117"/>
      <c r="B15" s="128"/>
      <c r="C15" s="16"/>
      <c r="D15" s="16"/>
      <c r="E15" s="16"/>
      <c r="F15" s="16"/>
      <c r="G15" s="16"/>
      <c r="H15" s="16"/>
      <c r="I15" s="17"/>
      <c r="J15" s="16"/>
      <c r="K15" s="16"/>
      <c r="L15" s="16"/>
      <c r="M15" s="50"/>
      <c r="N15" s="50"/>
      <c r="O15" s="50"/>
      <c r="P15" s="50"/>
    </row>
    <row r="16" spans="1:26" ht="22.5" customHeight="1" thickBot="1" x14ac:dyDescent="0.3">
      <c r="A16" s="129" t="s">
        <v>10</v>
      </c>
      <c r="B16" s="130"/>
      <c r="C16" s="66">
        <v>0.5</v>
      </c>
      <c r="D16" s="66">
        <v>0.5</v>
      </c>
      <c r="E16" s="66">
        <v>0.5</v>
      </c>
      <c r="F16" s="66">
        <v>0.5</v>
      </c>
      <c r="G16" s="66">
        <v>0.5</v>
      </c>
      <c r="H16" s="66">
        <v>0.5</v>
      </c>
      <c r="I16" s="122">
        <v>0.5</v>
      </c>
      <c r="J16" s="113">
        <v>0.5</v>
      </c>
      <c r="K16" s="115">
        <v>0.5</v>
      </c>
      <c r="L16" s="66">
        <v>0.5</v>
      </c>
      <c r="M16" s="66"/>
      <c r="N16" s="131">
        <v>0.5</v>
      </c>
      <c r="O16" s="66"/>
      <c r="P16" s="71">
        <v>0.5</v>
      </c>
    </row>
    <row r="17" spans="1:18" ht="22.5" customHeight="1" thickBot="1" x14ac:dyDescent="0.3">
      <c r="A17" s="125" t="s">
        <v>11</v>
      </c>
      <c r="B17" s="126"/>
      <c r="C17" s="124"/>
      <c r="D17" s="124"/>
      <c r="E17" s="124"/>
      <c r="F17" s="124"/>
      <c r="G17" s="124"/>
      <c r="H17" s="124"/>
      <c r="I17" s="123"/>
      <c r="J17" s="114"/>
      <c r="K17" s="116"/>
      <c r="L17" s="124"/>
      <c r="M17" s="67"/>
      <c r="N17" s="131"/>
      <c r="O17" s="67"/>
      <c r="P17" s="71"/>
    </row>
    <row r="18" spans="1:18" ht="15.75" thickBot="1" x14ac:dyDescent="0.3">
      <c r="A18" s="127"/>
      <c r="B18" s="127"/>
      <c r="C18" s="51"/>
      <c r="D18" s="51"/>
      <c r="E18" s="51"/>
      <c r="F18" s="51"/>
      <c r="G18" s="51"/>
      <c r="H18" s="51"/>
      <c r="I18" s="52"/>
      <c r="J18" s="51"/>
      <c r="K18" s="51"/>
      <c r="L18" s="51"/>
      <c r="M18" s="53"/>
      <c r="N18" s="51"/>
      <c r="O18" s="53"/>
      <c r="P18" s="51"/>
    </row>
    <row r="19" spans="1:18" ht="22.5" customHeight="1" x14ac:dyDescent="0.25">
      <c r="A19" s="109" t="s">
        <v>12</v>
      </c>
      <c r="B19" s="110"/>
      <c r="C19" s="105">
        <v>2014</v>
      </c>
      <c r="D19" s="105">
        <v>2015</v>
      </c>
      <c r="E19" s="105">
        <v>2016</v>
      </c>
      <c r="F19" s="105">
        <v>2017</v>
      </c>
      <c r="G19" s="105">
        <v>2018</v>
      </c>
      <c r="H19" s="105">
        <v>2019</v>
      </c>
      <c r="I19" s="107">
        <v>2020</v>
      </c>
      <c r="J19" s="98" t="s">
        <v>58</v>
      </c>
      <c r="K19" s="120" t="s">
        <v>59</v>
      </c>
      <c r="L19" s="105">
        <v>2023</v>
      </c>
      <c r="M19" s="68" t="s">
        <v>61</v>
      </c>
      <c r="N19" s="133" t="s">
        <v>60</v>
      </c>
      <c r="O19" s="68" t="s">
        <v>61</v>
      </c>
      <c r="P19" s="73" t="s">
        <v>63</v>
      </c>
    </row>
    <row r="20" spans="1:18" ht="45" customHeight="1" thickBot="1" x14ac:dyDescent="0.3">
      <c r="A20" s="111" t="s">
        <v>13</v>
      </c>
      <c r="B20" s="112"/>
      <c r="C20" s="106"/>
      <c r="D20" s="106"/>
      <c r="E20" s="106"/>
      <c r="F20" s="106"/>
      <c r="G20" s="106"/>
      <c r="H20" s="106"/>
      <c r="I20" s="108"/>
      <c r="J20" s="119"/>
      <c r="K20" s="121"/>
      <c r="L20" s="106"/>
      <c r="M20" s="69"/>
      <c r="N20" s="134"/>
      <c r="O20" s="69" t="s">
        <v>61</v>
      </c>
      <c r="P20" s="74"/>
    </row>
    <row r="21" spans="1:18" ht="22.5" customHeight="1" thickBot="1" x14ac:dyDescent="0.3">
      <c r="A21" s="117" t="s">
        <v>14</v>
      </c>
      <c r="B21" s="118"/>
      <c r="C21" s="13"/>
      <c r="D21" s="13"/>
      <c r="E21" s="7">
        <v>38.119999999999997</v>
      </c>
      <c r="F21" s="7">
        <v>39.22</v>
      </c>
      <c r="G21" s="7">
        <v>40.36</v>
      </c>
      <c r="H21" s="7">
        <v>41.53</v>
      </c>
      <c r="I21" s="8">
        <v>42.74</v>
      </c>
      <c r="J21" s="9">
        <v>43.98</v>
      </c>
      <c r="K21" s="10">
        <v>45.25</v>
      </c>
      <c r="L21" s="7">
        <v>46.56</v>
      </c>
      <c r="M21" s="48">
        <f t="shared" si="1"/>
        <v>0.21000000000000085</v>
      </c>
      <c r="N21" s="43">
        <v>45.46</v>
      </c>
      <c r="O21" s="48">
        <f>N21*Oct_23_Inc.</f>
        <v>1.422898</v>
      </c>
      <c r="P21" s="63">
        <f>N21+O21</f>
        <v>46.882897999999997</v>
      </c>
    </row>
    <row r="22" spans="1:18" ht="15.75" thickBot="1" x14ac:dyDescent="0.3">
      <c r="A22" s="117" t="s">
        <v>15</v>
      </c>
      <c r="B22" s="118"/>
      <c r="C22" s="13"/>
      <c r="D22" s="13"/>
      <c r="E22" s="7">
        <v>52.94</v>
      </c>
      <c r="F22" s="7">
        <v>54.48</v>
      </c>
      <c r="G22" s="7">
        <v>56.06</v>
      </c>
      <c r="H22" s="7">
        <v>57.68</v>
      </c>
      <c r="I22" s="8">
        <v>59.36</v>
      </c>
      <c r="J22" s="9">
        <v>61.08</v>
      </c>
      <c r="K22" s="10">
        <v>62.85</v>
      </c>
      <c r="L22" s="7">
        <v>64.67</v>
      </c>
      <c r="M22" s="48">
        <f t="shared" si="1"/>
        <v>0.28000000000000114</v>
      </c>
      <c r="N22" s="43">
        <v>63.13</v>
      </c>
      <c r="O22" s="48">
        <f>N22*Oct_23_Inc.</f>
        <v>1.9759690000000001</v>
      </c>
      <c r="P22" s="63">
        <f t="shared" ref="P22:P23" si="2">N22+O22</f>
        <v>65.105969000000002</v>
      </c>
    </row>
    <row r="23" spans="1:18" ht="15.75" thickBot="1" x14ac:dyDescent="0.3">
      <c r="A23" s="117" t="s">
        <v>16</v>
      </c>
      <c r="B23" s="118"/>
      <c r="C23" s="13"/>
      <c r="D23" s="13"/>
      <c r="E23" s="7">
        <v>52.94</v>
      </c>
      <c r="F23" s="7">
        <v>54.48</v>
      </c>
      <c r="G23" s="7">
        <v>56.06</v>
      </c>
      <c r="H23" s="7">
        <v>57.68</v>
      </c>
      <c r="I23" s="8">
        <v>59.36</v>
      </c>
      <c r="J23" s="9">
        <v>61.08</v>
      </c>
      <c r="K23" s="10">
        <v>62.85</v>
      </c>
      <c r="L23" s="7">
        <v>64.67</v>
      </c>
      <c r="M23" s="48">
        <f t="shared" si="1"/>
        <v>0.28000000000000114</v>
      </c>
      <c r="N23" s="43">
        <v>63.13</v>
      </c>
      <c r="O23" s="48">
        <f>N23*Oct_23_Inc.</f>
        <v>1.9759690000000001</v>
      </c>
      <c r="P23" s="63">
        <f t="shared" si="2"/>
        <v>65.105969000000002</v>
      </c>
    </row>
    <row r="26" spans="1:18" ht="27.75" x14ac:dyDescent="0.25">
      <c r="A26" s="18" t="s">
        <v>17</v>
      </c>
    </row>
    <row r="27" spans="1:18" ht="15.75" thickBot="1" x14ac:dyDescent="0.3">
      <c r="R27" s="54"/>
    </row>
    <row r="28" spans="1:18" ht="23.25" thickBot="1" x14ac:dyDescent="0.3">
      <c r="A28" s="19" t="s">
        <v>18</v>
      </c>
      <c r="C28" s="2">
        <v>2014</v>
      </c>
      <c r="D28" s="2">
        <v>2015</v>
      </c>
      <c r="E28" s="2">
        <v>2016</v>
      </c>
      <c r="F28" s="2">
        <v>2017</v>
      </c>
      <c r="G28" s="2">
        <v>2018</v>
      </c>
      <c r="H28" s="2">
        <v>2019</v>
      </c>
      <c r="I28" s="2">
        <v>2020</v>
      </c>
      <c r="J28" s="4" t="s">
        <v>58</v>
      </c>
      <c r="K28" s="5" t="s">
        <v>59</v>
      </c>
      <c r="L28" s="2">
        <v>2023</v>
      </c>
      <c r="M28" s="2" t="s">
        <v>61</v>
      </c>
      <c r="N28" s="42" t="s">
        <v>60</v>
      </c>
      <c r="O28" s="2" t="s">
        <v>61</v>
      </c>
      <c r="P28" s="62" t="s">
        <v>63</v>
      </c>
    </row>
    <row r="29" spans="1:18" ht="15.75" thickBot="1" x14ac:dyDescent="0.3">
      <c r="A29" s="20" t="s">
        <v>19</v>
      </c>
      <c r="C29" s="7">
        <v>23</v>
      </c>
      <c r="D29" s="7">
        <v>23.67</v>
      </c>
      <c r="E29" s="7">
        <v>24.35</v>
      </c>
      <c r="F29" s="7">
        <v>25.06</v>
      </c>
      <c r="G29" s="7">
        <v>25.79</v>
      </c>
      <c r="H29" s="7">
        <v>26.53</v>
      </c>
      <c r="I29" s="7">
        <v>27.3</v>
      </c>
      <c r="J29" s="9">
        <v>28.1</v>
      </c>
      <c r="K29" s="10">
        <v>28.91</v>
      </c>
      <c r="L29" s="7">
        <v>29.75</v>
      </c>
      <c r="M29" s="48">
        <f t="shared" si="1"/>
        <v>0.12999999999999901</v>
      </c>
      <c r="N29" s="43">
        <v>29.04</v>
      </c>
      <c r="O29" s="48">
        <f>N29*Oct_23_Inc.</f>
        <v>0.90895199999999998</v>
      </c>
      <c r="P29" s="63">
        <f>N29+O29</f>
        <v>29.948951999999998</v>
      </c>
    </row>
    <row r="30" spans="1:18" ht="15.75" thickBot="1" x14ac:dyDescent="0.3">
      <c r="A30" s="21" t="s">
        <v>20</v>
      </c>
      <c r="C30" s="7">
        <v>46</v>
      </c>
      <c r="D30" s="7">
        <v>47.33</v>
      </c>
      <c r="E30" s="7">
        <v>48.71</v>
      </c>
      <c r="F30" s="7">
        <v>50.12</v>
      </c>
      <c r="G30" s="7">
        <v>51.57</v>
      </c>
      <c r="H30" s="7">
        <v>53.07</v>
      </c>
      <c r="I30" s="7">
        <v>54.61</v>
      </c>
      <c r="J30" s="9">
        <v>56.19</v>
      </c>
      <c r="K30" s="10">
        <v>57.82</v>
      </c>
      <c r="L30" s="7">
        <v>59.5</v>
      </c>
      <c r="M30" s="48">
        <f t="shared" si="1"/>
        <v>0.25999999999999801</v>
      </c>
      <c r="N30" s="43">
        <v>58.08</v>
      </c>
      <c r="O30" s="48">
        <f>N30*Oct_23_Inc.</f>
        <v>1.817904</v>
      </c>
      <c r="P30" s="63">
        <f t="shared" ref="P30:P36" si="3">N30+O30</f>
        <v>59.897903999999997</v>
      </c>
    </row>
    <row r="31" spans="1:18" ht="15.75" thickBot="1" x14ac:dyDescent="0.3">
      <c r="A31" s="21" t="s">
        <v>21</v>
      </c>
      <c r="C31" s="7">
        <v>69</v>
      </c>
      <c r="D31" s="7">
        <v>71</v>
      </c>
      <c r="E31" s="7">
        <v>73.06</v>
      </c>
      <c r="F31" s="7">
        <v>75.180000000000007</v>
      </c>
      <c r="G31" s="7">
        <v>77.36</v>
      </c>
      <c r="H31" s="7">
        <v>79.599999999999994</v>
      </c>
      <c r="I31" s="7">
        <v>81.91</v>
      </c>
      <c r="J31" s="9">
        <v>84.29</v>
      </c>
      <c r="K31" s="10">
        <v>86.73</v>
      </c>
      <c r="L31" s="7">
        <v>89.25</v>
      </c>
      <c r="M31" s="48">
        <f t="shared" si="1"/>
        <v>0.39000000000000057</v>
      </c>
      <c r="N31" s="43">
        <v>87.12</v>
      </c>
      <c r="O31" s="48">
        <f>N31*Oct_23_Inc.</f>
        <v>2.7268560000000002</v>
      </c>
      <c r="P31" s="63">
        <f t="shared" si="3"/>
        <v>89.846856000000002</v>
      </c>
    </row>
    <row r="32" spans="1:18" ht="15.75" thickBot="1" x14ac:dyDescent="0.3">
      <c r="A32" s="21" t="s">
        <v>22</v>
      </c>
      <c r="C32" s="22" t="s">
        <v>23</v>
      </c>
      <c r="D32" s="22" t="s">
        <v>23</v>
      </c>
      <c r="E32" s="22" t="s">
        <v>23</v>
      </c>
      <c r="F32" s="22" t="s">
        <v>23</v>
      </c>
      <c r="G32" s="22" t="s">
        <v>23</v>
      </c>
      <c r="H32" s="22" t="s">
        <v>23</v>
      </c>
      <c r="I32" s="22" t="s">
        <v>23</v>
      </c>
      <c r="J32" s="23" t="s">
        <v>23</v>
      </c>
      <c r="K32" s="24" t="s">
        <v>23</v>
      </c>
      <c r="L32" s="22" t="s">
        <v>23</v>
      </c>
      <c r="M32" s="48"/>
      <c r="N32" s="43"/>
      <c r="O32" s="48"/>
      <c r="P32" s="63"/>
    </row>
    <row r="33" spans="1:16" ht="15.75" thickBot="1" x14ac:dyDescent="0.3">
      <c r="A33" s="21" t="s">
        <v>24</v>
      </c>
      <c r="C33" s="22" t="s">
        <v>23</v>
      </c>
      <c r="D33" s="22" t="s">
        <v>23</v>
      </c>
      <c r="E33" s="22" t="s">
        <v>23</v>
      </c>
      <c r="F33" s="22" t="s">
        <v>23</v>
      </c>
      <c r="G33" s="22" t="s">
        <v>23</v>
      </c>
      <c r="H33" s="22" t="s">
        <v>23</v>
      </c>
      <c r="I33" s="22" t="s">
        <v>23</v>
      </c>
      <c r="J33" s="23" t="s">
        <v>23</v>
      </c>
      <c r="K33" s="24" t="s">
        <v>23</v>
      </c>
      <c r="L33" s="22" t="s">
        <v>23</v>
      </c>
      <c r="M33" s="48"/>
      <c r="N33" s="43"/>
      <c r="O33" s="48"/>
      <c r="P33" s="63"/>
    </row>
    <row r="34" spans="1:16" ht="15.75" thickBot="1" x14ac:dyDescent="0.3">
      <c r="A34" s="21" t="s">
        <v>25</v>
      </c>
      <c r="C34" s="22" t="s">
        <v>23</v>
      </c>
      <c r="D34" s="22" t="s">
        <v>23</v>
      </c>
      <c r="E34" s="22" t="s">
        <v>23</v>
      </c>
      <c r="F34" s="22" t="s">
        <v>23</v>
      </c>
      <c r="G34" s="22" t="s">
        <v>23</v>
      </c>
      <c r="H34" s="22" t="s">
        <v>23</v>
      </c>
      <c r="I34" s="22" t="s">
        <v>23</v>
      </c>
      <c r="J34" s="23" t="s">
        <v>23</v>
      </c>
      <c r="K34" s="24" t="s">
        <v>23</v>
      </c>
      <c r="L34" s="22" t="s">
        <v>23</v>
      </c>
      <c r="M34" s="48"/>
      <c r="N34" s="43"/>
      <c r="O34" s="48"/>
      <c r="P34" s="63"/>
    </row>
    <row r="35" spans="1:16" ht="15.75" thickBot="1" x14ac:dyDescent="0.3">
      <c r="A35" s="21" t="s">
        <v>26</v>
      </c>
      <c r="C35" s="7">
        <v>15</v>
      </c>
      <c r="D35" s="7">
        <v>15.44</v>
      </c>
      <c r="E35" s="7">
        <v>15.88</v>
      </c>
      <c r="F35" s="7">
        <v>16.34</v>
      </c>
      <c r="G35" s="7">
        <v>16.82</v>
      </c>
      <c r="H35" s="7">
        <v>17.3</v>
      </c>
      <c r="I35" s="7">
        <v>17.809999999999999</v>
      </c>
      <c r="J35" s="9">
        <v>18.32</v>
      </c>
      <c r="K35" s="10">
        <v>18.850000000000001</v>
      </c>
      <c r="L35" s="7">
        <v>19.399999999999999</v>
      </c>
      <c r="M35" s="48">
        <f t="shared" si="1"/>
        <v>8.9999999999999858E-2</v>
      </c>
      <c r="N35" s="43">
        <v>18.940000000000001</v>
      </c>
      <c r="O35" s="48">
        <f>N35*Oct_23_Inc.</f>
        <v>0.59282200000000007</v>
      </c>
      <c r="P35" s="63">
        <f t="shared" si="3"/>
        <v>19.532822000000003</v>
      </c>
    </row>
    <row r="36" spans="1:16" ht="15.75" thickBot="1" x14ac:dyDescent="0.3">
      <c r="A36" s="21" t="s">
        <v>27</v>
      </c>
      <c r="C36" s="7">
        <v>17</v>
      </c>
      <c r="D36" s="7">
        <v>17.489999999999998</v>
      </c>
      <c r="E36" s="7">
        <v>18</v>
      </c>
      <c r="F36" s="7">
        <v>18.52</v>
      </c>
      <c r="G36" s="7">
        <v>19.059999999999999</v>
      </c>
      <c r="H36" s="7">
        <v>19.61</v>
      </c>
      <c r="I36" s="7">
        <v>20.18</v>
      </c>
      <c r="J36" s="9">
        <v>20.77</v>
      </c>
      <c r="K36" s="10">
        <v>21.37</v>
      </c>
      <c r="L36" s="40">
        <v>21.99</v>
      </c>
      <c r="M36" s="48">
        <f t="shared" si="1"/>
        <v>9.9999999999997868E-2</v>
      </c>
      <c r="N36" s="43">
        <v>21.47</v>
      </c>
      <c r="O36" s="48">
        <f>N36*Oct_23_Inc.</f>
        <v>0.67201100000000002</v>
      </c>
      <c r="P36" s="63">
        <f t="shared" si="3"/>
        <v>22.142011</v>
      </c>
    </row>
    <row r="37" spans="1:16" ht="15.75" thickBot="1" x14ac:dyDescent="0.3">
      <c r="A37" s="29"/>
      <c r="C37" s="16"/>
      <c r="D37" s="16"/>
      <c r="E37" s="16"/>
      <c r="F37" s="16"/>
      <c r="G37" s="16"/>
      <c r="H37" s="16"/>
      <c r="I37" s="16"/>
      <c r="J37" s="16"/>
      <c r="K37" s="55"/>
      <c r="L37" s="55"/>
      <c r="M37" s="50"/>
      <c r="N37" s="50"/>
      <c r="O37" s="50"/>
      <c r="P37" s="50"/>
    </row>
    <row r="38" spans="1:16" ht="23.25" thickBot="1" x14ac:dyDescent="0.3">
      <c r="A38" s="25" t="s">
        <v>28</v>
      </c>
      <c r="C38" s="2">
        <v>2014</v>
      </c>
      <c r="D38" s="2">
        <v>2015</v>
      </c>
      <c r="E38" s="2">
        <v>2016</v>
      </c>
      <c r="F38" s="2">
        <v>2017</v>
      </c>
      <c r="G38" s="2">
        <v>2018</v>
      </c>
      <c r="H38" s="2">
        <v>2019</v>
      </c>
      <c r="I38" s="2">
        <v>2020</v>
      </c>
      <c r="J38" s="4" t="s">
        <v>58</v>
      </c>
      <c r="K38" s="5" t="s">
        <v>59</v>
      </c>
      <c r="L38" s="39">
        <v>2023</v>
      </c>
      <c r="M38" s="2" t="s">
        <v>61</v>
      </c>
      <c r="N38" s="42" t="s">
        <v>60</v>
      </c>
      <c r="O38" s="2" t="s">
        <v>61</v>
      </c>
      <c r="P38" s="62" t="s">
        <v>63</v>
      </c>
    </row>
    <row r="39" spans="1:16" ht="15.75" thickBot="1" x14ac:dyDescent="0.3">
      <c r="A39" s="22" t="s">
        <v>19</v>
      </c>
      <c r="C39" s="7">
        <v>73</v>
      </c>
      <c r="D39" s="7">
        <v>75.12</v>
      </c>
      <c r="E39" s="7">
        <v>77.3</v>
      </c>
      <c r="F39" s="7">
        <v>79.540000000000006</v>
      </c>
      <c r="G39" s="7">
        <v>81.84</v>
      </c>
      <c r="H39" s="7">
        <v>84.22</v>
      </c>
      <c r="I39" s="7">
        <v>86.66</v>
      </c>
      <c r="J39" s="9">
        <v>89.17</v>
      </c>
      <c r="K39" s="10">
        <v>91.76</v>
      </c>
      <c r="L39" s="7">
        <v>94.42</v>
      </c>
      <c r="M39" s="48">
        <f t="shared" si="1"/>
        <v>0.40999999999999659</v>
      </c>
      <c r="N39" s="43">
        <v>92.17</v>
      </c>
      <c r="O39" s="48">
        <f t="shared" ref="O39:O45" si="4">N39*Oct_23_Inc.</f>
        <v>2.8849210000000003</v>
      </c>
      <c r="P39" s="63">
        <f>N39+O39</f>
        <v>95.054921000000007</v>
      </c>
    </row>
    <row r="40" spans="1:16" ht="15.75" thickBot="1" x14ac:dyDescent="0.3">
      <c r="A40" s="21" t="s">
        <v>20</v>
      </c>
      <c r="C40" s="7">
        <v>120</v>
      </c>
      <c r="D40" s="7">
        <v>123.48</v>
      </c>
      <c r="E40" s="7">
        <v>127.06</v>
      </c>
      <c r="F40" s="7">
        <v>130.75</v>
      </c>
      <c r="G40" s="7">
        <v>134.54</v>
      </c>
      <c r="H40" s="7">
        <v>138.44</v>
      </c>
      <c r="I40" s="7">
        <v>142.44999999999999</v>
      </c>
      <c r="J40" s="9">
        <v>146.58000000000001</v>
      </c>
      <c r="K40" s="10">
        <v>150.84</v>
      </c>
      <c r="L40" s="7">
        <v>155.21</v>
      </c>
      <c r="M40" s="48">
        <f t="shared" si="1"/>
        <v>0.66999999999998749</v>
      </c>
      <c r="N40" s="43">
        <v>151.51</v>
      </c>
      <c r="O40" s="48">
        <f t="shared" si="4"/>
        <v>4.7422630000000003</v>
      </c>
      <c r="P40" s="63">
        <f t="shared" ref="P40:P45" si="5">N40+O40</f>
        <v>156.252263</v>
      </c>
    </row>
    <row r="41" spans="1:16" ht="15.75" thickBot="1" x14ac:dyDescent="0.3">
      <c r="A41" s="21" t="s">
        <v>21</v>
      </c>
      <c r="C41" s="7">
        <v>152.75</v>
      </c>
      <c r="D41" s="7">
        <v>157.18</v>
      </c>
      <c r="E41" s="7">
        <v>161.74</v>
      </c>
      <c r="F41" s="7">
        <v>166.43</v>
      </c>
      <c r="G41" s="7">
        <v>171.25</v>
      </c>
      <c r="H41" s="7">
        <v>176.22</v>
      </c>
      <c r="I41" s="7">
        <v>181.33</v>
      </c>
      <c r="J41" s="9">
        <v>186.59</v>
      </c>
      <c r="K41" s="10">
        <v>192</v>
      </c>
      <c r="L41" s="7">
        <v>197.57</v>
      </c>
      <c r="M41" s="48">
        <f t="shared" si="1"/>
        <v>0.86000000000001364</v>
      </c>
      <c r="N41" s="43">
        <v>192.86</v>
      </c>
      <c r="O41" s="48">
        <f t="shared" si="4"/>
        <v>6.0365180000000009</v>
      </c>
      <c r="P41" s="63">
        <f t="shared" si="5"/>
        <v>198.89651800000001</v>
      </c>
    </row>
    <row r="42" spans="1:16" ht="15.75" thickBot="1" x14ac:dyDescent="0.3">
      <c r="A42" s="21" t="s">
        <v>22</v>
      </c>
      <c r="C42" s="7">
        <v>187</v>
      </c>
      <c r="D42" s="7">
        <v>192.42</v>
      </c>
      <c r="E42" s="7">
        <v>198</v>
      </c>
      <c r="F42" s="7">
        <v>203.75</v>
      </c>
      <c r="G42" s="7">
        <v>209.65</v>
      </c>
      <c r="H42" s="7">
        <v>215.73</v>
      </c>
      <c r="I42" s="7">
        <v>221.99</v>
      </c>
      <c r="J42" s="9">
        <v>228.43</v>
      </c>
      <c r="K42" s="10">
        <v>235.05</v>
      </c>
      <c r="L42" s="7">
        <v>241.87</v>
      </c>
      <c r="M42" s="48">
        <f t="shared" si="1"/>
        <v>1.0600000000000023</v>
      </c>
      <c r="N42" s="43">
        <v>236.11</v>
      </c>
      <c r="O42" s="48">
        <f t="shared" si="4"/>
        <v>7.3902430000000008</v>
      </c>
      <c r="P42" s="63">
        <f t="shared" si="5"/>
        <v>243.50024300000001</v>
      </c>
    </row>
    <row r="43" spans="1:16" ht="15.75" thickBot="1" x14ac:dyDescent="0.3">
      <c r="A43" s="21" t="s">
        <v>24</v>
      </c>
      <c r="C43" s="7">
        <v>217</v>
      </c>
      <c r="D43" s="7">
        <v>223.29</v>
      </c>
      <c r="E43" s="7">
        <v>229.77</v>
      </c>
      <c r="F43" s="7">
        <v>236.43</v>
      </c>
      <c r="G43" s="7">
        <v>243.29</v>
      </c>
      <c r="H43" s="7">
        <v>250.34</v>
      </c>
      <c r="I43" s="7">
        <v>257.60000000000002</v>
      </c>
      <c r="J43" s="9">
        <v>265.07</v>
      </c>
      <c r="K43" s="10">
        <v>272.76</v>
      </c>
      <c r="L43" s="7">
        <v>280.67</v>
      </c>
      <c r="M43" s="48">
        <f t="shared" si="1"/>
        <v>1.2200000000000273</v>
      </c>
      <c r="N43" s="43">
        <v>273.98</v>
      </c>
      <c r="O43" s="48">
        <f t="shared" si="4"/>
        <v>8.5755740000000014</v>
      </c>
      <c r="P43" s="63">
        <f t="shared" si="5"/>
        <v>282.55557400000004</v>
      </c>
    </row>
    <row r="44" spans="1:16" ht="15.75" thickBot="1" x14ac:dyDescent="0.3">
      <c r="A44" s="21" t="s">
        <v>25</v>
      </c>
      <c r="C44" s="7">
        <v>253</v>
      </c>
      <c r="D44" s="7">
        <v>260.33999999999997</v>
      </c>
      <c r="E44" s="7">
        <v>267.89</v>
      </c>
      <c r="F44" s="7">
        <v>275.66000000000003</v>
      </c>
      <c r="G44" s="7">
        <v>283.64999999999998</v>
      </c>
      <c r="H44" s="7">
        <v>291.88</v>
      </c>
      <c r="I44" s="7">
        <v>300.33999999999997</v>
      </c>
      <c r="J44" s="9">
        <v>309.05</v>
      </c>
      <c r="K44" s="10">
        <v>318.01</v>
      </c>
      <c r="L44" s="7">
        <v>327.23</v>
      </c>
      <c r="M44" s="48">
        <f t="shared" si="1"/>
        <v>1.4200000000000159</v>
      </c>
      <c r="N44" s="43">
        <v>319.43</v>
      </c>
      <c r="O44" s="48">
        <f t="shared" si="4"/>
        <v>9.9981590000000011</v>
      </c>
      <c r="P44" s="63">
        <f t="shared" si="5"/>
        <v>329.42815899999999</v>
      </c>
    </row>
    <row r="45" spans="1:16" ht="15.75" thickBot="1" x14ac:dyDescent="0.3">
      <c r="A45" s="21" t="s">
        <v>26</v>
      </c>
      <c r="C45" s="7">
        <v>22.5</v>
      </c>
      <c r="D45" s="7">
        <v>23.15</v>
      </c>
      <c r="E45" s="7">
        <v>23.82</v>
      </c>
      <c r="F45" s="7">
        <v>24.51</v>
      </c>
      <c r="G45" s="7">
        <v>25.23</v>
      </c>
      <c r="H45" s="7">
        <v>25.96</v>
      </c>
      <c r="I45" s="7">
        <v>26.71</v>
      </c>
      <c r="J45" s="9">
        <v>27.48</v>
      </c>
      <c r="K45" s="10">
        <v>28.28</v>
      </c>
      <c r="L45" s="40">
        <v>29.1</v>
      </c>
      <c r="M45" s="48">
        <f t="shared" si="1"/>
        <v>0.11999999999999744</v>
      </c>
      <c r="N45" s="43">
        <v>28.4</v>
      </c>
      <c r="O45" s="48">
        <f t="shared" si="4"/>
        <v>0.88892000000000004</v>
      </c>
      <c r="P45" s="63">
        <f t="shared" si="5"/>
        <v>29.288919999999997</v>
      </c>
    </row>
    <row r="46" spans="1:16" ht="15.75" thickBot="1" x14ac:dyDescent="0.3">
      <c r="A46" s="29"/>
      <c r="C46" s="16"/>
      <c r="D46" s="16"/>
      <c r="E46" s="16"/>
      <c r="F46" s="16"/>
      <c r="G46" s="16"/>
      <c r="H46" s="16"/>
      <c r="I46" s="16"/>
      <c r="J46" s="16"/>
      <c r="K46" s="55"/>
      <c r="L46" s="55"/>
      <c r="M46" s="50"/>
      <c r="N46" s="50"/>
      <c r="O46" s="50"/>
      <c r="P46" s="50"/>
    </row>
    <row r="47" spans="1:16" ht="23.25" thickBot="1" x14ac:dyDescent="0.3">
      <c r="A47" s="25" t="s">
        <v>29</v>
      </c>
      <c r="C47" s="2">
        <v>2014</v>
      </c>
      <c r="D47" s="2">
        <v>2015</v>
      </c>
      <c r="E47" s="2">
        <v>2016</v>
      </c>
      <c r="F47" s="2">
        <v>2017</v>
      </c>
      <c r="G47" s="2">
        <v>2018</v>
      </c>
      <c r="H47" s="2">
        <v>2019</v>
      </c>
      <c r="I47" s="2">
        <v>2020</v>
      </c>
      <c r="J47" s="4" t="s">
        <v>58</v>
      </c>
      <c r="K47" s="5" t="s">
        <v>59</v>
      </c>
      <c r="L47" s="39">
        <v>2023</v>
      </c>
      <c r="M47" s="2" t="s">
        <v>61</v>
      </c>
      <c r="N47" s="42" t="s">
        <v>60</v>
      </c>
      <c r="O47" s="2" t="s">
        <v>61</v>
      </c>
      <c r="P47" s="62" t="s">
        <v>63</v>
      </c>
    </row>
    <row r="48" spans="1:16" ht="15.75" thickBot="1" x14ac:dyDescent="0.3">
      <c r="A48" s="22" t="s">
        <v>19</v>
      </c>
      <c r="C48" s="7">
        <v>95</v>
      </c>
      <c r="D48" s="7">
        <v>97.76</v>
      </c>
      <c r="E48" s="7">
        <v>100.59</v>
      </c>
      <c r="F48" s="7">
        <v>103.51</v>
      </c>
      <c r="G48" s="7">
        <v>106.51</v>
      </c>
      <c r="H48" s="7">
        <v>109.6</v>
      </c>
      <c r="I48" s="7">
        <v>112.78</v>
      </c>
      <c r="J48" s="9">
        <v>116.05</v>
      </c>
      <c r="K48" s="10">
        <v>119.41</v>
      </c>
      <c r="L48" s="7">
        <v>122.87</v>
      </c>
      <c r="M48" s="48">
        <f t="shared" si="1"/>
        <v>0.54000000000000625</v>
      </c>
      <c r="N48" s="43">
        <v>119.95</v>
      </c>
      <c r="O48" s="48">
        <f t="shared" ref="O48:O54" si="6">N48*Oct_23_Inc.</f>
        <v>3.7544350000000004</v>
      </c>
      <c r="P48" s="63">
        <f>N48+O48</f>
        <v>123.704435</v>
      </c>
    </row>
    <row r="49" spans="1:16" ht="15.75" thickBot="1" x14ac:dyDescent="0.3">
      <c r="A49" s="21" t="s">
        <v>20</v>
      </c>
      <c r="C49" s="7">
        <v>149.75</v>
      </c>
      <c r="D49" s="7">
        <v>154.09</v>
      </c>
      <c r="E49" s="7">
        <v>158.56</v>
      </c>
      <c r="F49" s="7">
        <v>163.16</v>
      </c>
      <c r="G49" s="7">
        <v>167.89</v>
      </c>
      <c r="H49" s="7">
        <v>172.76</v>
      </c>
      <c r="I49" s="7">
        <v>177.77</v>
      </c>
      <c r="J49" s="9">
        <v>182.93</v>
      </c>
      <c r="K49" s="10">
        <v>188.23</v>
      </c>
      <c r="L49" s="7">
        <v>193.69</v>
      </c>
      <c r="M49" s="48">
        <f t="shared" si="1"/>
        <v>0.85000000000002274</v>
      </c>
      <c r="N49" s="43">
        <v>189.08</v>
      </c>
      <c r="O49" s="48">
        <f t="shared" si="6"/>
        <v>5.9182040000000002</v>
      </c>
      <c r="P49" s="63">
        <f t="shared" ref="P49:P54" si="7">N49+O49</f>
        <v>194.99820400000002</v>
      </c>
    </row>
    <row r="50" spans="1:16" ht="15.75" thickBot="1" x14ac:dyDescent="0.3">
      <c r="A50" s="21" t="s">
        <v>21</v>
      </c>
      <c r="C50" s="7">
        <v>199.13</v>
      </c>
      <c r="D50" s="7">
        <v>204.9</v>
      </c>
      <c r="E50" s="7">
        <v>210.85</v>
      </c>
      <c r="F50" s="7">
        <v>216.96</v>
      </c>
      <c r="G50" s="7">
        <v>223.25</v>
      </c>
      <c r="H50" s="7">
        <v>229.73</v>
      </c>
      <c r="I50" s="7">
        <v>236.39</v>
      </c>
      <c r="J50" s="9">
        <v>243.25</v>
      </c>
      <c r="K50" s="10">
        <v>250.3</v>
      </c>
      <c r="L50" s="7">
        <v>257.56</v>
      </c>
      <c r="M50" s="48">
        <f t="shared" si="1"/>
        <v>1.1199999999999761</v>
      </c>
      <c r="N50" s="43">
        <v>251.42</v>
      </c>
      <c r="O50" s="48">
        <f t="shared" si="6"/>
        <v>7.8694459999999999</v>
      </c>
      <c r="P50" s="63">
        <f t="shared" si="7"/>
        <v>259.289446</v>
      </c>
    </row>
    <row r="51" spans="1:16" ht="15.75" thickBot="1" x14ac:dyDescent="0.3">
      <c r="A51" s="21" t="s">
        <v>22</v>
      </c>
      <c r="C51" s="7">
        <v>251.25</v>
      </c>
      <c r="D51" s="7">
        <v>258.54000000000002</v>
      </c>
      <c r="E51" s="7">
        <v>266.02999999999997</v>
      </c>
      <c r="F51" s="7">
        <v>273.75</v>
      </c>
      <c r="G51" s="7">
        <v>281.69</v>
      </c>
      <c r="H51" s="7">
        <v>289.86</v>
      </c>
      <c r="I51" s="7">
        <v>298.26</v>
      </c>
      <c r="J51" s="9">
        <v>306.91000000000003</v>
      </c>
      <c r="K51" s="10">
        <v>315.81</v>
      </c>
      <c r="L51" s="7">
        <v>324.97000000000003</v>
      </c>
      <c r="M51" s="48">
        <f t="shared" si="1"/>
        <v>1.410000000000025</v>
      </c>
      <c r="N51" s="43">
        <v>317.22000000000003</v>
      </c>
      <c r="O51" s="48">
        <f t="shared" si="6"/>
        <v>9.9289860000000019</v>
      </c>
      <c r="P51" s="63">
        <f t="shared" si="7"/>
        <v>327.14898600000004</v>
      </c>
    </row>
    <row r="52" spans="1:16" ht="15.75" thickBot="1" x14ac:dyDescent="0.3">
      <c r="A52" s="21" t="s">
        <v>24</v>
      </c>
      <c r="C52" s="7">
        <v>297.75</v>
      </c>
      <c r="D52" s="7">
        <v>306.38</v>
      </c>
      <c r="E52" s="7">
        <v>315.27</v>
      </c>
      <c r="F52" s="7">
        <v>324.41000000000003</v>
      </c>
      <c r="G52" s="7">
        <v>333.82</v>
      </c>
      <c r="H52" s="7">
        <v>343.5</v>
      </c>
      <c r="I52" s="7">
        <v>353.46</v>
      </c>
      <c r="J52" s="9">
        <v>363.71</v>
      </c>
      <c r="K52" s="10">
        <v>374.26</v>
      </c>
      <c r="L52" s="7">
        <v>385.11</v>
      </c>
      <c r="M52" s="48">
        <f t="shared" si="1"/>
        <v>1.6700000000000159</v>
      </c>
      <c r="N52" s="43">
        <v>375.93</v>
      </c>
      <c r="O52" s="48">
        <f t="shared" si="6"/>
        <v>11.766609000000001</v>
      </c>
      <c r="P52" s="63">
        <f t="shared" si="7"/>
        <v>387.69660900000002</v>
      </c>
    </row>
    <row r="53" spans="1:16" ht="15.75" thickBot="1" x14ac:dyDescent="0.3">
      <c r="A53" s="21" t="s">
        <v>25</v>
      </c>
      <c r="C53" s="7">
        <v>341.25</v>
      </c>
      <c r="D53" s="7">
        <v>351.15</v>
      </c>
      <c r="E53" s="7">
        <v>361.33</v>
      </c>
      <c r="F53" s="7">
        <v>371.81</v>
      </c>
      <c r="G53" s="7">
        <v>382.59</v>
      </c>
      <c r="H53" s="7">
        <v>393.69</v>
      </c>
      <c r="I53" s="7">
        <v>405.1</v>
      </c>
      <c r="J53" s="9">
        <v>416.85</v>
      </c>
      <c r="K53" s="10">
        <v>428.94</v>
      </c>
      <c r="L53" s="7">
        <v>441.38</v>
      </c>
      <c r="M53" s="48">
        <f t="shared" si="1"/>
        <v>1.9200000000000159</v>
      </c>
      <c r="N53" s="43">
        <v>430.86</v>
      </c>
      <c r="O53" s="48">
        <f t="shared" si="6"/>
        <v>13.485918000000002</v>
      </c>
      <c r="P53" s="63">
        <f t="shared" si="7"/>
        <v>444.34591800000004</v>
      </c>
    </row>
    <row r="54" spans="1:16" ht="15.75" thickBot="1" x14ac:dyDescent="0.3">
      <c r="A54" s="21" t="s">
        <v>26</v>
      </c>
      <c r="C54" s="7">
        <v>29.5</v>
      </c>
      <c r="D54" s="7">
        <v>30.36</v>
      </c>
      <c r="E54" s="7">
        <v>31.24</v>
      </c>
      <c r="F54" s="7">
        <v>32.14</v>
      </c>
      <c r="G54" s="7">
        <v>33.07</v>
      </c>
      <c r="H54" s="7">
        <v>34.03</v>
      </c>
      <c r="I54" s="7">
        <v>35.020000000000003</v>
      </c>
      <c r="J54" s="9">
        <v>36.04</v>
      </c>
      <c r="K54" s="10">
        <v>37.08</v>
      </c>
      <c r="L54" s="40">
        <v>38.159999999999997</v>
      </c>
      <c r="M54" s="48">
        <f t="shared" si="1"/>
        <v>0.17000000000000171</v>
      </c>
      <c r="N54" s="43">
        <v>37.25</v>
      </c>
      <c r="O54" s="48">
        <f t="shared" si="6"/>
        <v>1.1659250000000001</v>
      </c>
      <c r="P54" s="63">
        <f t="shared" si="7"/>
        <v>38.415925000000001</v>
      </c>
    </row>
    <row r="55" spans="1:16" x14ac:dyDescent="0.25">
      <c r="A55" s="99"/>
      <c r="C55" s="102"/>
      <c r="D55" s="31"/>
      <c r="E55" s="31"/>
      <c r="F55" s="31"/>
      <c r="G55" s="31"/>
      <c r="H55" s="31"/>
      <c r="I55" s="31"/>
      <c r="J55" s="31"/>
      <c r="K55" s="31"/>
      <c r="L55" s="31"/>
      <c r="M55" s="56"/>
      <c r="N55" s="56"/>
      <c r="O55" s="56"/>
      <c r="P55" s="56"/>
    </row>
    <row r="56" spans="1:16" x14ac:dyDescent="0.25">
      <c r="A56" s="100"/>
      <c r="C56" s="103"/>
      <c r="D56" s="16"/>
      <c r="E56" s="16"/>
      <c r="F56" s="16"/>
      <c r="G56" s="16"/>
      <c r="H56" s="16"/>
      <c r="I56" s="16"/>
      <c r="J56" s="16"/>
      <c r="K56" s="16"/>
      <c r="L56" s="16"/>
      <c r="M56" s="54"/>
      <c r="N56" s="54"/>
      <c r="O56" s="54"/>
      <c r="P56" s="54"/>
    </row>
    <row r="57" spans="1:16" ht="15.75" thickBot="1" x14ac:dyDescent="0.3">
      <c r="A57" s="101"/>
      <c r="C57" s="104"/>
      <c r="D57" s="37"/>
      <c r="E57" s="37"/>
      <c r="F57" s="37"/>
      <c r="G57" s="37"/>
      <c r="H57" s="37"/>
      <c r="I57" s="37"/>
      <c r="J57" s="37"/>
      <c r="K57" s="37"/>
      <c r="L57" s="37"/>
      <c r="M57" s="53"/>
      <c r="N57" s="53"/>
      <c r="O57" s="53"/>
      <c r="P57" s="53"/>
    </row>
    <row r="58" spans="1:16" ht="23.25" thickBot="1" x14ac:dyDescent="0.3">
      <c r="A58" s="25" t="s">
        <v>30</v>
      </c>
      <c r="C58" s="2">
        <v>2014</v>
      </c>
      <c r="D58" s="2">
        <v>2015</v>
      </c>
      <c r="E58" s="2">
        <v>2016</v>
      </c>
      <c r="F58" s="2">
        <v>2017</v>
      </c>
      <c r="G58" s="2">
        <v>2018</v>
      </c>
      <c r="H58" s="2">
        <v>2019</v>
      </c>
      <c r="I58" s="2">
        <v>2020</v>
      </c>
      <c r="J58" s="4" t="s">
        <v>58</v>
      </c>
      <c r="K58" s="5" t="s">
        <v>59</v>
      </c>
      <c r="L58" s="39">
        <v>2023</v>
      </c>
      <c r="M58" s="2" t="s">
        <v>61</v>
      </c>
      <c r="N58" s="42" t="s">
        <v>60</v>
      </c>
      <c r="O58" s="2" t="s">
        <v>61</v>
      </c>
      <c r="P58" s="62" t="s">
        <v>63</v>
      </c>
    </row>
    <row r="59" spans="1:16" ht="15.75" thickBot="1" x14ac:dyDescent="0.3">
      <c r="A59" s="20" t="s">
        <v>19</v>
      </c>
      <c r="C59" s="7">
        <v>117</v>
      </c>
      <c r="D59" s="7">
        <v>120.39</v>
      </c>
      <c r="E59" s="7">
        <v>123.88</v>
      </c>
      <c r="F59" s="7">
        <v>127.48</v>
      </c>
      <c r="G59" s="7">
        <v>131.16999999999999</v>
      </c>
      <c r="H59" s="7">
        <v>134.97999999999999</v>
      </c>
      <c r="I59" s="7">
        <v>138.88999999999999</v>
      </c>
      <c r="J59" s="9">
        <v>142.91999999999999</v>
      </c>
      <c r="K59" s="10">
        <v>147.06</v>
      </c>
      <c r="L59" s="7">
        <v>151.33000000000001</v>
      </c>
      <c r="M59" s="48">
        <f t="shared" si="1"/>
        <v>0.65999999999999659</v>
      </c>
      <c r="N59" s="43">
        <v>147.72</v>
      </c>
      <c r="O59" s="48">
        <f t="shared" ref="O59:O65" si="8">N59*Oct_23_Inc.</f>
        <v>4.6236360000000003</v>
      </c>
      <c r="P59" s="63">
        <f>N59+O59</f>
        <v>152.343636</v>
      </c>
    </row>
    <row r="60" spans="1:16" ht="15.75" thickBot="1" x14ac:dyDescent="0.3">
      <c r="A60" s="21" t="s">
        <v>20</v>
      </c>
      <c r="C60" s="7">
        <v>179.5</v>
      </c>
      <c r="D60" s="7">
        <v>184.71</v>
      </c>
      <c r="E60" s="7">
        <v>190.06</v>
      </c>
      <c r="F60" s="7">
        <v>195.57</v>
      </c>
      <c r="G60" s="7">
        <v>201.25</v>
      </c>
      <c r="H60" s="7">
        <v>207.08</v>
      </c>
      <c r="I60" s="7">
        <v>213.09</v>
      </c>
      <c r="J60" s="9">
        <v>219.27</v>
      </c>
      <c r="K60" s="10">
        <v>225.63</v>
      </c>
      <c r="L60" s="7">
        <v>232.17</v>
      </c>
      <c r="M60" s="48">
        <f t="shared" si="1"/>
        <v>1.0099999999999909</v>
      </c>
      <c r="N60" s="43">
        <v>226.64</v>
      </c>
      <c r="O60" s="48">
        <f t="shared" si="8"/>
        <v>7.0938319999999999</v>
      </c>
      <c r="P60" s="63">
        <f t="shared" ref="P60:P65" si="9">N60+O60</f>
        <v>233.73383199999998</v>
      </c>
    </row>
    <row r="61" spans="1:16" ht="15.75" thickBot="1" x14ac:dyDescent="0.3">
      <c r="A61" s="21" t="s">
        <v>21</v>
      </c>
      <c r="C61" s="7">
        <v>245.5</v>
      </c>
      <c r="D61" s="7">
        <v>252.62</v>
      </c>
      <c r="E61" s="7">
        <v>259.95</v>
      </c>
      <c r="F61" s="7">
        <v>267.48</v>
      </c>
      <c r="G61" s="7">
        <v>275.24</v>
      </c>
      <c r="H61" s="7">
        <v>283.22000000000003</v>
      </c>
      <c r="I61" s="7">
        <v>291.44</v>
      </c>
      <c r="J61" s="9">
        <v>299.89</v>
      </c>
      <c r="K61" s="10">
        <v>308.58</v>
      </c>
      <c r="L61" s="7">
        <v>317.52999999999997</v>
      </c>
      <c r="M61" s="48">
        <f t="shared" si="1"/>
        <v>1.3900000000000432</v>
      </c>
      <c r="N61" s="43">
        <v>309.97000000000003</v>
      </c>
      <c r="O61" s="48">
        <f t="shared" si="8"/>
        <v>9.7020610000000005</v>
      </c>
      <c r="P61" s="63">
        <f t="shared" si="9"/>
        <v>319.67206100000004</v>
      </c>
    </row>
    <row r="62" spans="1:16" ht="15.75" thickBot="1" x14ac:dyDescent="0.3">
      <c r="A62" s="21" t="s">
        <v>22</v>
      </c>
      <c r="C62" s="7">
        <v>315.5</v>
      </c>
      <c r="D62" s="7">
        <v>324.64999999999998</v>
      </c>
      <c r="E62" s="7">
        <v>334.06</v>
      </c>
      <c r="F62" s="7">
        <v>343.75</v>
      </c>
      <c r="G62" s="7">
        <v>353.72</v>
      </c>
      <c r="H62" s="7">
        <v>363.98</v>
      </c>
      <c r="I62" s="7">
        <v>374.53</v>
      </c>
      <c r="J62" s="9">
        <v>385.4</v>
      </c>
      <c r="K62" s="10">
        <v>396.57</v>
      </c>
      <c r="L62" s="7">
        <v>408.07</v>
      </c>
      <c r="M62" s="48">
        <f t="shared" si="1"/>
        <v>1.7800000000000296</v>
      </c>
      <c r="N62" s="43">
        <v>398.35</v>
      </c>
      <c r="O62" s="48">
        <f t="shared" si="8"/>
        <v>12.468355000000001</v>
      </c>
      <c r="P62" s="63">
        <f t="shared" si="9"/>
        <v>410.818355</v>
      </c>
    </row>
    <row r="63" spans="1:16" ht="15.75" thickBot="1" x14ac:dyDescent="0.3">
      <c r="A63" s="21" t="s">
        <v>24</v>
      </c>
      <c r="C63" s="7">
        <v>378.5</v>
      </c>
      <c r="D63" s="7">
        <v>389.48</v>
      </c>
      <c r="E63" s="7">
        <v>400.77</v>
      </c>
      <c r="F63" s="7">
        <v>412.39</v>
      </c>
      <c r="G63" s="7">
        <v>424.35</v>
      </c>
      <c r="H63" s="7">
        <v>436.66</v>
      </c>
      <c r="I63" s="7">
        <v>449.32</v>
      </c>
      <c r="J63" s="9">
        <v>462.35</v>
      </c>
      <c r="K63" s="10">
        <v>475.76</v>
      </c>
      <c r="L63" s="7">
        <v>489.56</v>
      </c>
      <c r="M63" s="48">
        <f t="shared" si="1"/>
        <v>2.1200000000000045</v>
      </c>
      <c r="N63" s="43">
        <v>477.88</v>
      </c>
      <c r="O63" s="48">
        <f t="shared" si="8"/>
        <v>14.957644</v>
      </c>
      <c r="P63" s="63">
        <f t="shared" si="9"/>
        <v>492.83764400000001</v>
      </c>
    </row>
    <row r="64" spans="1:16" ht="15.75" thickBot="1" x14ac:dyDescent="0.3">
      <c r="A64" s="21" t="s">
        <v>25</v>
      </c>
      <c r="C64" s="7">
        <v>429.5</v>
      </c>
      <c r="D64" s="7">
        <v>441.96</v>
      </c>
      <c r="E64" s="7">
        <v>454.77</v>
      </c>
      <c r="F64" s="7">
        <v>467.96</v>
      </c>
      <c r="G64" s="7">
        <v>481.53</v>
      </c>
      <c r="H64" s="7">
        <v>495.5</v>
      </c>
      <c r="I64" s="7">
        <v>509.87</v>
      </c>
      <c r="J64" s="9">
        <v>524.65</v>
      </c>
      <c r="K64" s="10">
        <v>539.87</v>
      </c>
      <c r="L64" s="7">
        <v>555.52</v>
      </c>
      <c r="M64" s="48">
        <f t="shared" si="1"/>
        <v>2.4099999999999682</v>
      </c>
      <c r="N64" s="43">
        <v>542.28</v>
      </c>
      <c r="O64" s="48">
        <f t="shared" si="8"/>
        <v>16.973364</v>
      </c>
      <c r="P64" s="63">
        <f t="shared" si="9"/>
        <v>559.25336399999992</v>
      </c>
    </row>
    <row r="65" spans="1:16" ht="15.75" thickBot="1" x14ac:dyDescent="0.3">
      <c r="A65" s="21" t="s">
        <v>26</v>
      </c>
      <c r="C65" s="7">
        <v>36</v>
      </c>
      <c r="D65" s="7">
        <v>37.04</v>
      </c>
      <c r="E65" s="7">
        <v>38.119999999999997</v>
      </c>
      <c r="F65" s="7">
        <v>39.22</v>
      </c>
      <c r="G65" s="7">
        <v>40.36</v>
      </c>
      <c r="H65" s="7">
        <v>41.53</v>
      </c>
      <c r="I65" s="7">
        <v>42.74</v>
      </c>
      <c r="J65" s="9">
        <v>43.98</v>
      </c>
      <c r="K65" s="10">
        <v>45.25</v>
      </c>
      <c r="L65" s="40">
        <v>46.56</v>
      </c>
      <c r="M65" s="48">
        <f t="shared" si="1"/>
        <v>0.21000000000000085</v>
      </c>
      <c r="N65" s="43">
        <v>45.46</v>
      </c>
      <c r="O65" s="48">
        <f t="shared" si="8"/>
        <v>1.422898</v>
      </c>
      <c r="P65" s="63">
        <f t="shared" si="9"/>
        <v>46.882897999999997</v>
      </c>
    </row>
    <row r="66" spans="1:16" ht="15.75" thickBot="1" x14ac:dyDescent="0.3">
      <c r="A66" s="29"/>
      <c r="C66" s="16"/>
      <c r="D66" s="16"/>
      <c r="E66" s="16"/>
      <c r="F66" s="16"/>
      <c r="G66" s="16"/>
      <c r="H66" s="16"/>
      <c r="I66" s="16"/>
      <c r="J66" s="16"/>
      <c r="K66" s="55"/>
      <c r="L66" s="55"/>
      <c r="M66" s="50"/>
      <c r="N66" s="50"/>
      <c r="O66" s="50"/>
      <c r="P66" s="50"/>
    </row>
    <row r="67" spans="1:16" ht="23.25" thickBot="1" x14ac:dyDescent="0.3">
      <c r="A67" s="25" t="s">
        <v>31</v>
      </c>
      <c r="C67" s="2">
        <v>2014</v>
      </c>
      <c r="D67" s="2">
        <v>2015</v>
      </c>
      <c r="E67" s="2">
        <v>2016</v>
      </c>
      <c r="F67" s="2">
        <v>2017</v>
      </c>
      <c r="G67" s="2">
        <v>2018</v>
      </c>
      <c r="H67" s="2">
        <v>2019</v>
      </c>
      <c r="I67" s="2">
        <v>2020</v>
      </c>
      <c r="J67" s="4" t="s">
        <v>58</v>
      </c>
      <c r="K67" s="5" t="s">
        <v>59</v>
      </c>
      <c r="L67" s="39">
        <v>2023</v>
      </c>
      <c r="M67" s="2" t="s">
        <v>61</v>
      </c>
      <c r="N67" s="42" t="s">
        <v>60</v>
      </c>
      <c r="O67" s="2" t="s">
        <v>61</v>
      </c>
      <c r="P67" s="62" t="s">
        <v>63</v>
      </c>
    </row>
    <row r="68" spans="1:16" ht="15.75" thickBot="1" x14ac:dyDescent="0.3">
      <c r="A68" s="20" t="s">
        <v>19</v>
      </c>
      <c r="C68" s="7">
        <v>146.25</v>
      </c>
      <c r="D68" s="7">
        <v>150.49</v>
      </c>
      <c r="E68" s="7">
        <v>154.86000000000001</v>
      </c>
      <c r="F68" s="7">
        <v>159.35</v>
      </c>
      <c r="G68" s="7">
        <v>163.97</v>
      </c>
      <c r="H68" s="7">
        <v>168.72</v>
      </c>
      <c r="I68" s="7">
        <v>173.62</v>
      </c>
      <c r="J68" s="9">
        <v>178.65</v>
      </c>
      <c r="K68" s="10">
        <v>183.83</v>
      </c>
      <c r="L68" s="7">
        <v>189.16</v>
      </c>
      <c r="M68" s="48">
        <f t="shared" si="1"/>
        <v>0.81999999999999318</v>
      </c>
      <c r="N68" s="43">
        <v>184.65</v>
      </c>
      <c r="O68" s="48">
        <f t="shared" ref="O68:O74" si="10">N68*Oct_23_Inc.</f>
        <v>5.7795450000000006</v>
      </c>
      <c r="P68" s="63">
        <f>N68+O68</f>
        <v>190.42954500000002</v>
      </c>
    </row>
    <row r="69" spans="1:16" ht="15.75" thickBot="1" x14ac:dyDescent="0.3">
      <c r="A69" s="21" t="s">
        <v>20</v>
      </c>
      <c r="C69" s="7">
        <v>247.5</v>
      </c>
      <c r="D69" s="7">
        <v>254.68</v>
      </c>
      <c r="E69" s="7">
        <v>262.06</v>
      </c>
      <c r="F69" s="7">
        <v>269.66000000000003</v>
      </c>
      <c r="G69" s="7">
        <v>277.48</v>
      </c>
      <c r="H69" s="7">
        <v>285.52999999999997</v>
      </c>
      <c r="I69" s="7">
        <v>293.81</v>
      </c>
      <c r="J69" s="9">
        <v>302.33</v>
      </c>
      <c r="K69" s="10">
        <v>311.10000000000002</v>
      </c>
      <c r="L69" s="7">
        <v>320.12</v>
      </c>
      <c r="M69" s="48">
        <f t="shared" si="1"/>
        <v>1.3899999999999864</v>
      </c>
      <c r="N69" s="43">
        <v>312.49</v>
      </c>
      <c r="O69" s="48">
        <f t="shared" si="10"/>
        <v>9.7809370000000015</v>
      </c>
      <c r="P69" s="63">
        <f t="shared" ref="P69:P74" si="11">N69+O69</f>
        <v>322.270937</v>
      </c>
    </row>
    <row r="70" spans="1:16" ht="15.75" thickBot="1" x14ac:dyDescent="0.3">
      <c r="A70" s="21" t="s">
        <v>21</v>
      </c>
      <c r="C70" s="7">
        <v>337.5</v>
      </c>
      <c r="D70" s="7">
        <v>347.29</v>
      </c>
      <c r="E70" s="7">
        <v>357.36</v>
      </c>
      <c r="F70" s="7">
        <v>367.72</v>
      </c>
      <c r="G70" s="7">
        <v>378.39</v>
      </c>
      <c r="H70" s="7">
        <v>389.36</v>
      </c>
      <c r="I70" s="7">
        <v>400.65</v>
      </c>
      <c r="J70" s="9">
        <v>412.27</v>
      </c>
      <c r="K70" s="10">
        <v>424.23</v>
      </c>
      <c r="L70" s="7">
        <v>436.53</v>
      </c>
      <c r="M70" s="48">
        <f t="shared" si="1"/>
        <v>1.8899999999999864</v>
      </c>
      <c r="N70" s="43">
        <v>426.12</v>
      </c>
      <c r="O70" s="48">
        <f t="shared" si="10"/>
        <v>13.337556000000001</v>
      </c>
      <c r="P70" s="63">
        <f t="shared" si="11"/>
        <v>439.45755600000001</v>
      </c>
    </row>
    <row r="71" spans="1:16" ht="15.75" thickBot="1" x14ac:dyDescent="0.3">
      <c r="A71" s="21" t="s">
        <v>22</v>
      </c>
      <c r="C71" s="7">
        <v>443</v>
      </c>
      <c r="D71" s="7">
        <v>455.85</v>
      </c>
      <c r="E71" s="7">
        <v>469.07</v>
      </c>
      <c r="F71" s="7">
        <v>482.67</v>
      </c>
      <c r="G71" s="7">
        <v>496.67</v>
      </c>
      <c r="H71" s="7">
        <v>511.07</v>
      </c>
      <c r="I71" s="7">
        <v>525.89</v>
      </c>
      <c r="J71" s="9">
        <v>541.14</v>
      </c>
      <c r="K71" s="10">
        <v>556.84</v>
      </c>
      <c r="L71" s="7">
        <v>572.98</v>
      </c>
      <c r="M71" s="48">
        <f t="shared" si="1"/>
        <v>2.4800000000000182</v>
      </c>
      <c r="N71" s="43">
        <v>559.32000000000005</v>
      </c>
      <c r="O71" s="48">
        <f t="shared" si="10"/>
        <v>17.506716000000001</v>
      </c>
      <c r="P71" s="63">
        <f t="shared" si="11"/>
        <v>576.82671600000003</v>
      </c>
    </row>
    <row r="72" spans="1:16" ht="15.75" thickBot="1" x14ac:dyDescent="0.3">
      <c r="A72" s="21" t="s">
        <v>24</v>
      </c>
      <c r="C72" s="7">
        <v>538.25</v>
      </c>
      <c r="D72" s="7">
        <v>553.86</v>
      </c>
      <c r="E72" s="7">
        <v>569.91999999999996</v>
      </c>
      <c r="F72" s="7">
        <v>586.45000000000005</v>
      </c>
      <c r="G72" s="7">
        <v>603.46</v>
      </c>
      <c r="H72" s="7">
        <v>620.96</v>
      </c>
      <c r="I72" s="7">
        <v>638.96</v>
      </c>
      <c r="J72" s="9">
        <v>657.49</v>
      </c>
      <c r="K72" s="10">
        <v>676.56</v>
      </c>
      <c r="L72" s="7">
        <v>696.18</v>
      </c>
      <c r="M72" s="48">
        <f t="shared" si="1"/>
        <v>3.0200000000000955</v>
      </c>
      <c r="N72" s="43">
        <v>679.58</v>
      </c>
      <c r="O72" s="48">
        <f t="shared" si="10"/>
        <v>21.270854000000003</v>
      </c>
      <c r="P72" s="63">
        <f t="shared" si="11"/>
        <v>700.85085400000003</v>
      </c>
    </row>
    <row r="73" spans="1:16" ht="15.75" thickBot="1" x14ac:dyDescent="0.3">
      <c r="A73" s="21" t="s">
        <v>25</v>
      </c>
      <c r="C73" s="7">
        <v>631.25</v>
      </c>
      <c r="D73" s="7">
        <v>649.55999999999995</v>
      </c>
      <c r="E73" s="7">
        <v>668.39</v>
      </c>
      <c r="F73" s="7">
        <v>687.78</v>
      </c>
      <c r="G73" s="7">
        <v>707.72</v>
      </c>
      <c r="H73" s="7">
        <v>728.25</v>
      </c>
      <c r="I73" s="7">
        <v>749.37</v>
      </c>
      <c r="J73" s="9">
        <v>771.1</v>
      </c>
      <c r="K73" s="10">
        <v>793.46</v>
      </c>
      <c r="L73" s="7">
        <v>816.47</v>
      </c>
      <c r="M73" s="48">
        <f t="shared" si="1"/>
        <v>3.5499999999999545</v>
      </c>
      <c r="N73" s="43">
        <v>797.01</v>
      </c>
      <c r="O73" s="48">
        <f t="shared" si="10"/>
        <v>24.946413</v>
      </c>
      <c r="P73" s="63">
        <f t="shared" si="11"/>
        <v>821.956413</v>
      </c>
    </row>
    <row r="74" spans="1:16" ht="15.75" thickBot="1" x14ac:dyDescent="0.3">
      <c r="A74" s="21" t="s">
        <v>26</v>
      </c>
      <c r="C74" s="7">
        <v>45</v>
      </c>
      <c r="D74" s="7">
        <v>46.31</v>
      </c>
      <c r="E74" s="7">
        <v>47.65</v>
      </c>
      <c r="F74" s="7">
        <v>49.03</v>
      </c>
      <c r="G74" s="7">
        <v>50.45</v>
      </c>
      <c r="H74" s="7">
        <v>51.91</v>
      </c>
      <c r="I74" s="7">
        <v>53.42</v>
      </c>
      <c r="J74" s="9">
        <v>54.97</v>
      </c>
      <c r="K74" s="10">
        <v>56.56</v>
      </c>
      <c r="L74" s="40">
        <v>58.2</v>
      </c>
      <c r="M74" s="48">
        <f t="shared" si="1"/>
        <v>0.25999999999999801</v>
      </c>
      <c r="N74" s="43">
        <v>56.82</v>
      </c>
      <c r="O74" s="48">
        <f t="shared" si="10"/>
        <v>1.7784660000000001</v>
      </c>
      <c r="P74" s="63">
        <f t="shared" si="11"/>
        <v>58.598466000000002</v>
      </c>
    </row>
    <row r="75" spans="1:16" ht="15.75" thickBot="1" x14ac:dyDescent="0.3">
      <c r="A75" s="29"/>
      <c r="C75" s="16"/>
      <c r="D75" s="16"/>
      <c r="E75" s="16"/>
      <c r="F75" s="16"/>
      <c r="G75" s="16"/>
      <c r="H75" s="16"/>
      <c r="I75" s="16"/>
      <c r="J75" s="16"/>
      <c r="K75" s="55"/>
      <c r="L75" s="55"/>
      <c r="M75" s="50"/>
      <c r="N75" s="50"/>
      <c r="O75" s="50"/>
      <c r="P75" s="50"/>
    </row>
    <row r="76" spans="1:16" ht="23.25" thickBot="1" x14ac:dyDescent="0.3">
      <c r="A76" s="25" t="s">
        <v>32</v>
      </c>
      <c r="C76" s="2">
        <v>2014</v>
      </c>
      <c r="D76" s="2">
        <v>2015</v>
      </c>
      <c r="E76" s="2">
        <v>2016</v>
      </c>
      <c r="F76" s="2">
        <v>2017</v>
      </c>
      <c r="G76" s="2">
        <v>2018</v>
      </c>
      <c r="H76" s="2">
        <v>2019</v>
      </c>
      <c r="I76" s="2">
        <v>2020</v>
      </c>
      <c r="J76" s="4" t="s">
        <v>58</v>
      </c>
      <c r="K76" s="5" t="s">
        <v>59</v>
      </c>
      <c r="L76" s="39">
        <v>2023</v>
      </c>
      <c r="M76" s="2" t="s">
        <v>61</v>
      </c>
      <c r="N76" s="42" t="s">
        <v>60</v>
      </c>
      <c r="O76" s="2" t="s">
        <v>61</v>
      </c>
      <c r="P76" s="62" t="s">
        <v>63</v>
      </c>
    </row>
    <row r="77" spans="1:16" ht="15.75" thickBot="1" x14ac:dyDescent="0.3">
      <c r="A77" s="20" t="s">
        <v>19</v>
      </c>
      <c r="C77" s="7">
        <v>175.5</v>
      </c>
      <c r="D77" s="7">
        <v>180.59</v>
      </c>
      <c r="E77" s="7">
        <v>185.83</v>
      </c>
      <c r="F77" s="7">
        <v>191.22</v>
      </c>
      <c r="G77" s="7">
        <v>196.76</v>
      </c>
      <c r="H77" s="7">
        <v>202.47</v>
      </c>
      <c r="I77" s="7">
        <v>208.34</v>
      </c>
      <c r="J77" s="9">
        <v>214.38</v>
      </c>
      <c r="K77" s="10">
        <v>220.6</v>
      </c>
      <c r="L77" s="7">
        <v>226.99</v>
      </c>
      <c r="M77" s="48">
        <f t="shared" ref="M77:M138" si="12">N77-K77</f>
        <v>0.98000000000001819</v>
      </c>
      <c r="N77" s="43">
        <v>221.58</v>
      </c>
      <c r="O77" s="48">
        <f t="shared" ref="O77:O83" si="13">N77*Oct_23_Inc.</f>
        <v>6.9354540000000009</v>
      </c>
      <c r="P77" s="63">
        <f>N77+O77</f>
        <v>228.51545400000001</v>
      </c>
    </row>
    <row r="78" spans="1:16" ht="15.75" thickBot="1" x14ac:dyDescent="0.3">
      <c r="A78" s="21" t="s">
        <v>20</v>
      </c>
      <c r="C78" s="7">
        <v>315.5</v>
      </c>
      <c r="D78" s="7">
        <v>324.64999999999998</v>
      </c>
      <c r="E78" s="7">
        <v>334.06</v>
      </c>
      <c r="F78" s="7">
        <v>343.75</v>
      </c>
      <c r="G78" s="7">
        <v>353.72</v>
      </c>
      <c r="H78" s="7">
        <v>363.98</v>
      </c>
      <c r="I78" s="7">
        <v>374.53</v>
      </c>
      <c r="J78" s="9">
        <v>385.4</v>
      </c>
      <c r="K78" s="10">
        <v>396.57</v>
      </c>
      <c r="L78" s="7">
        <v>408.07</v>
      </c>
      <c r="M78" s="48">
        <f t="shared" si="12"/>
        <v>1.7800000000000296</v>
      </c>
      <c r="N78" s="43">
        <v>398.35</v>
      </c>
      <c r="O78" s="48">
        <f t="shared" si="13"/>
        <v>12.468355000000001</v>
      </c>
      <c r="P78" s="63">
        <f t="shared" ref="P78:P83" si="14">N78+O78</f>
        <v>410.818355</v>
      </c>
    </row>
    <row r="79" spans="1:16" ht="15.75" thickBot="1" x14ac:dyDescent="0.3">
      <c r="A79" s="21" t="s">
        <v>21</v>
      </c>
      <c r="C79" s="7">
        <v>429.5</v>
      </c>
      <c r="D79" s="7">
        <v>441.96</v>
      </c>
      <c r="E79" s="7">
        <v>454.77</v>
      </c>
      <c r="F79" s="7">
        <v>467.96</v>
      </c>
      <c r="G79" s="7">
        <v>481.53</v>
      </c>
      <c r="H79" s="7">
        <v>495.5</v>
      </c>
      <c r="I79" s="7">
        <v>509.87</v>
      </c>
      <c r="J79" s="9">
        <v>524.65</v>
      </c>
      <c r="K79" s="10">
        <v>539.87</v>
      </c>
      <c r="L79" s="7">
        <v>555.52</v>
      </c>
      <c r="M79" s="48">
        <f t="shared" si="12"/>
        <v>2.4099999999999682</v>
      </c>
      <c r="N79" s="43">
        <v>542.28</v>
      </c>
      <c r="O79" s="48">
        <f t="shared" si="13"/>
        <v>16.973364</v>
      </c>
      <c r="P79" s="63">
        <f t="shared" si="14"/>
        <v>559.25336399999992</v>
      </c>
    </row>
    <row r="80" spans="1:16" ht="15.75" thickBot="1" x14ac:dyDescent="0.3">
      <c r="A80" s="21" t="s">
        <v>22</v>
      </c>
      <c r="C80" s="7">
        <v>570.5</v>
      </c>
      <c r="D80" s="7">
        <v>587.04</v>
      </c>
      <c r="E80" s="7">
        <v>604.07000000000005</v>
      </c>
      <c r="F80" s="7">
        <v>621.59</v>
      </c>
      <c r="G80" s="7">
        <v>639.61</v>
      </c>
      <c r="H80" s="7">
        <v>658.16</v>
      </c>
      <c r="I80" s="7">
        <v>677.25</v>
      </c>
      <c r="J80" s="9">
        <v>696.89</v>
      </c>
      <c r="K80" s="10">
        <v>717.1</v>
      </c>
      <c r="L80" s="7">
        <v>737.89</v>
      </c>
      <c r="M80" s="48">
        <f t="shared" si="12"/>
        <v>3.2099999999999227</v>
      </c>
      <c r="N80" s="43">
        <v>720.31</v>
      </c>
      <c r="O80" s="48">
        <f t="shared" si="13"/>
        <v>22.545703</v>
      </c>
      <c r="P80" s="63">
        <f t="shared" si="14"/>
        <v>742.85570299999995</v>
      </c>
    </row>
    <row r="81" spans="1:16" ht="15.75" thickBot="1" x14ac:dyDescent="0.3">
      <c r="A81" s="21" t="s">
        <v>24</v>
      </c>
      <c r="C81" s="7">
        <v>698</v>
      </c>
      <c r="D81" s="7">
        <v>718.24</v>
      </c>
      <c r="E81" s="7">
        <v>739.07</v>
      </c>
      <c r="F81" s="7">
        <v>760.5</v>
      </c>
      <c r="G81" s="7">
        <v>782.56</v>
      </c>
      <c r="H81" s="7">
        <v>805.25</v>
      </c>
      <c r="I81" s="7">
        <v>828.61</v>
      </c>
      <c r="J81" s="9">
        <v>852.63</v>
      </c>
      <c r="K81" s="10">
        <v>877.36</v>
      </c>
      <c r="L81" s="7">
        <v>902.8</v>
      </c>
      <c r="M81" s="48">
        <f t="shared" si="12"/>
        <v>3.9199999999999591</v>
      </c>
      <c r="N81" s="43">
        <v>881.28</v>
      </c>
      <c r="O81" s="48">
        <f t="shared" si="13"/>
        <v>27.584064000000001</v>
      </c>
      <c r="P81" s="63">
        <f t="shared" si="14"/>
        <v>908.86406399999998</v>
      </c>
    </row>
    <row r="82" spans="1:16" ht="15.75" thickBot="1" x14ac:dyDescent="0.3">
      <c r="A82" s="21" t="s">
        <v>25</v>
      </c>
      <c r="C82" s="7">
        <v>832.75</v>
      </c>
      <c r="D82" s="7">
        <v>856.9</v>
      </c>
      <c r="E82" s="7">
        <v>881.75</v>
      </c>
      <c r="F82" s="7">
        <v>907.32</v>
      </c>
      <c r="G82" s="7">
        <v>933.63</v>
      </c>
      <c r="H82" s="7">
        <v>960.71</v>
      </c>
      <c r="I82" s="7">
        <v>988.57</v>
      </c>
      <c r="J82" s="9">
        <v>1017.24</v>
      </c>
      <c r="K82" s="10">
        <v>1046.74</v>
      </c>
      <c r="L82" s="7">
        <v>1077.0899999999999</v>
      </c>
      <c r="M82" s="48">
        <f t="shared" si="12"/>
        <v>4.6800000000000637</v>
      </c>
      <c r="N82" s="43">
        <v>1051.42</v>
      </c>
      <c r="O82" s="48">
        <f t="shared" si="13"/>
        <v>32.909446000000003</v>
      </c>
      <c r="P82" s="63">
        <f t="shared" si="14"/>
        <v>1084.3294460000002</v>
      </c>
    </row>
    <row r="83" spans="1:16" ht="15.75" thickBot="1" x14ac:dyDescent="0.3">
      <c r="A83" s="21" t="s">
        <v>26</v>
      </c>
      <c r="C83" s="7">
        <v>55</v>
      </c>
      <c r="D83" s="7">
        <v>56.6</v>
      </c>
      <c r="E83" s="7">
        <v>58.24</v>
      </c>
      <c r="F83" s="7">
        <v>59.93</v>
      </c>
      <c r="G83" s="7">
        <v>61.66</v>
      </c>
      <c r="H83" s="7">
        <v>63.45</v>
      </c>
      <c r="I83" s="7">
        <v>65.290000000000006</v>
      </c>
      <c r="J83" s="9">
        <v>67.180000000000007</v>
      </c>
      <c r="K83" s="10">
        <v>69.13</v>
      </c>
      <c r="L83" s="40">
        <v>71.14</v>
      </c>
      <c r="M83" s="48">
        <f t="shared" si="12"/>
        <v>0.31000000000000227</v>
      </c>
      <c r="N83" s="43">
        <v>69.44</v>
      </c>
      <c r="O83" s="48">
        <f t="shared" si="13"/>
        <v>2.1734719999999998</v>
      </c>
      <c r="P83" s="63">
        <f t="shared" si="14"/>
        <v>71.613472000000002</v>
      </c>
    </row>
    <row r="84" spans="1:16" ht="15.75" thickBot="1" x14ac:dyDescent="0.3">
      <c r="A84" s="30"/>
      <c r="C84" s="26"/>
      <c r="D84" s="26"/>
      <c r="E84" s="26"/>
      <c r="F84" s="26"/>
      <c r="G84" s="26"/>
      <c r="H84" s="26"/>
      <c r="I84" s="26"/>
      <c r="J84" s="16"/>
      <c r="K84" s="55"/>
      <c r="L84" s="55"/>
      <c r="M84" s="50"/>
      <c r="N84" s="50"/>
      <c r="O84" s="50"/>
      <c r="P84" s="50"/>
    </row>
    <row r="85" spans="1:16" x14ac:dyDescent="0.25">
      <c r="A85" s="27" t="s">
        <v>12</v>
      </c>
      <c r="C85" s="70">
        <v>2014</v>
      </c>
      <c r="D85" s="32">
        <v>2015</v>
      </c>
      <c r="E85" s="32">
        <v>2016</v>
      </c>
      <c r="F85" s="32">
        <v>2017</v>
      </c>
      <c r="G85" s="32">
        <v>2018</v>
      </c>
      <c r="H85" s="32">
        <v>2019</v>
      </c>
      <c r="I85" s="32">
        <v>2020</v>
      </c>
      <c r="J85" s="98" t="s">
        <v>58</v>
      </c>
      <c r="K85" s="120" t="s">
        <v>59</v>
      </c>
      <c r="L85" s="38">
        <v>2023</v>
      </c>
      <c r="M85" s="70" t="s">
        <v>61</v>
      </c>
      <c r="N85" s="133" t="s">
        <v>60</v>
      </c>
      <c r="O85" s="70" t="s">
        <v>61</v>
      </c>
      <c r="P85" s="73" t="s">
        <v>63</v>
      </c>
    </row>
    <row r="86" spans="1:16" ht="15.75" thickBot="1" x14ac:dyDescent="0.3">
      <c r="A86" s="28" t="s">
        <v>13</v>
      </c>
      <c r="C86" s="97"/>
      <c r="D86" s="36"/>
      <c r="E86" s="36"/>
      <c r="F86" s="36"/>
      <c r="G86" s="36"/>
      <c r="H86" s="36"/>
      <c r="I86" s="36"/>
      <c r="J86" s="67"/>
      <c r="K86" s="67"/>
      <c r="L86" s="36"/>
      <c r="M86" s="67"/>
      <c r="N86" s="67"/>
      <c r="O86" s="67"/>
      <c r="P86" s="75"/>
    </row>
    <row r="87" spans="1:16" ht="15.75" thickBot="1" x14ac:dyDescent="0.3">
      <c r="A87" s="20" t="s">
        <v>14</v>
      </c>
      <c r="C87" s="22"/>
      <c r="D87" s="22"/>
      <c r="E87" s="7">
        <v>38.119999999999997</v>
      </c>
      <c r="F87" s="7">
        <v>39.22</v>
      </c>
      <c r="G87" s="7">
        <v>40.36</v>
      </c>
      <c r="H87" s="7">
        <v>41.53</v>
      </c>
      <c r="I87" s="7">
        <v>42.74</v>
      </c>
      <c r="J87" s="9">
        <v>43.98</v>
      </c>
      <c r="K87" s="10">
        <v>45.25</v>
      </c>
      <c r="L87" s="40">
        <v>46.56</v>
      </c>
      <c r="M87" s="48">
        <f t="shared" si="12"/>
        <v>0.21000000000000085</v>
      </c>
      <c r="N87" s="43">
        <v>45.46</v>
      </c>
      <c r="O87" s="48">
        <f>N87*Oct_23_Inc.</f>
        <v>1.422898</v>
      </c>
      <c r="P87" s="63">
        <f>N87+O87</f>
        <v>46.882897999999997</v>
      </c>
    </row>
    <row r="88" spans="1:16" x14ac:dyDescent="0.25">
      <c r="K88" s="57"/>
      <c r="L88" s="57"/>
      <c r="M88" s="56"/>
      <c r="N88" s="56"/>
      <c r="O88" s="56"/>
      <c r="P88" s="56"/>
    </row>
    <row r="89" spans="1:16" x14ac:dyDescent="0.25">
      <c r="M89" s="54"/>
      <c r="N89" s="54"/>
      <c r="O89" s="54"/>
      <c r="P89" s="54"/>
    </row>
    <row r="90" spans="1:16" ht="27.75" x14ac:dyDescent="0.25">
      <c r="A90" s="18" t="s">
        <v>33</v>
      </c>
      <c r="M90" s="54"/>
      <c r="N90" s="54"/>
      <c r="O90" s="54"/>
      <c r="P90" s="54"/>
    </row>
    <row r="91" spans="1:16" ht="15.75" thickBot="1" x14ac:dyDescent="0.3">
      <c r="K91" s="58"/>
      <c r="L91" s="58"/>
      <c r="M91" s="53"/>
      <c r="N91" s="53"/>
      <c r="O91" s="53"/>
      <c r="P91" s="53"/>
    </row>
    <row r="92" spans="1:16" ht="23.25" thickBot="1" x14ac:dyDescent="0.3">
      <c r="A92" s="33" t="s">
        <v>34</v>
      </c>
      <c r="C92" s="2">
        <v>2014</v>
      </c>
      <c r="D92" s="2">
        <v>2015</v>
      </c>
      <c r="E92" s="2">
        <v>2016</v>
      </c>
      <c r="F92" s="2">
        <v>2017</v>
      </c>
      <c r="G92" s="2">
        <v>2018</v>
      </c>
      <c r="H92" s="2">
        <v>2019</v>
      </c>
      <c r="I92" s="2">
        <v>2020</v>
      </c>
      <c r="J92" s="4" t="s">
        <v>58</v>
      </c>
      <c r="K92" s="5" t="s">
        <v>59</v>
      </c>
      <c r="L92" s="39">
        <v>2023</v>
      </c>
      <c r="M92" s="2" t="s">
        <v>61</v>
      </c>
      <c r="N92" s="42" t="s">
        <v>60</v>
      </c>
      <c r="O92" s="2" t="s">
        <v>61</v>
      </c>
      <c r="P92" s="62" t="s">
        <v>63</v>
      </c>
    </row>
    <row r="93" spans="1:16" ht="15.75" thickBot="1" x14ac:dyDescent="0.3">
      <c r="A93" s="21" t="s">
        <v>35</v>
      </c>
      <c r="C93" s="7">
        <v>50</v>
      </c>
      <c r="D93" s="7">
        <v>51.45</v>
      </c>
      <c r="E93" s="7">
        <v>52.94</v>
      </c>
      <c r="F93" s="7">
        <v>54.48</v>
      </c>
      <c r="G93" s="7">
        <v>56.06</v>
      </c>
      <c r="H93" s="7">
        <v>57.68</v>
      </c>
      <c r="I93" s="7">
        <v>59.36</v>
      </c>
      <c r="J93" s="9">
        <v>61.08</v>
      </c>
      <c r="K93" s="10">
        <v>62.85</v>
      </c>
      <c r="L93" s="7">
        <v>64.67</v>
      </c>
      <c r="M93" s="48">
        <f t="shared" si="12"/>
        <v>0.28000000000000114</v>
      </c>
      <c r="N93" s="43">
        <v>63.13</v>
      </c>
      <c r="O93" s="48">
        <f t="shared" ref="O93:O99" si="15">N93*Oct_23_Inc.</f>
        <v>1.9759690000000001</v>
      </c>
      <c r="P93" s="63">
        <f>N93+O93</f>
        <v>65.105969000000002</v>
      </c>
    </row>
    <row r="94" spans="1:16" ht="15.75" thickBot="1" x14ac:dyDescent="0.3">
      <c r="A94" s="21" t="s">
        <v>36</v>
      </c>
      <c r="C94" s="7">
        <v>75</v>
      </c>
      <c r="D94" s="7">
        <v>77.180000000000007</v>
      </c>
      <c r="E94" s="7">
        <v>79.41</v>
      </c>
      <c r="F94" s="7">
        <v>81.72</v>
      </c>
      <c r="G94" s="7">
        <v>84.09</v>
      </c>
      <c r="H94" s="7">
        <v>86.52</v>
      </c>
      <c r="I94" s="7">
        <v>89.03</v>
      </c>
      <c r="J94" s="9">
        <v>91.62</v>
      </c>
      <c r="K94" s="10">
        <v>94.27</v>
      </c>
      <c r="L94" s="7">
        <v>97.01</v>
      </c>
      <c r="M94" s="48">
        <f t="shared" si="12"/>
        <v>0.43000000000000682</v>
      </c>
      <c r="N94" s="43">
        <v>94.7</v>
      </c>
      <c r="O94" s="48">
        <f t="shared" si="15"/>
        <v>2.9641100000000002</v>
      </c>
      <c r="P94" s="63">
        <f t="shared" ref="P94:P99" si="16">N94+O94</f>
        <v>97.664110000000008</v>
      </c>
    </row>
    <row r="95" spans="1:16" ht="15.75" thickBot="1" x14ac:dyDescent="0.3">
      <c r="A95" s="21" t="s">
        <v>16</v>
      </c>
      <c r="C95" s="7">
        <v>50</v>
      </c>
      <c r="D95" s="7">
        <v>51.45</v>
      </c>
      <c r="E95" s="7">
        <v>52.94</v>
      </c>
      <c r="F95" s="7">
        <v>54.48</v>
      </c>
      <c r="G95" s="7">
        <v>56.06</v>
      </c>
      <c r="H95" s="7">
        <v>57.68</v>
      </c>
      <c r="I95" s="7">
        <v>59.36</v>
      </c>
      <c r="J95" s="9">
        <v>61.08</v>
      </c>
      <c r="K95" s="10">
        <v>62.85</v>
      </c>
      <c r="L95" s="7">
        <v>64.67</v>
      </c>
      <c r="M95" s="48">
        <f t="shared" si="12"/>
        <v>0.28000000000000114</v>
      </c>
      <c r="N95" s="43">
        <v>63.13</v>
      </c>
      <c r="O95" s="48">
        <f t="shared" si="15"/>
        <v>1.9759690000000001</v>
      </c>
      <c r="P95" s="63">
        <f>N95+O95</f>
        <v>65.105969000000002</v>
      </c>
    </row>
    <row r="96" spans="1:16" ht="15.75" thickBot="1" x14ac:dyDescent="0.3">
      <c r="A96" s="21" t="s">
        <v>37</v>
      </c>
      <c r="C96" s="7">
        <v>50</v>
      </c>
      <c r="D96" s="7">
        <v>51.45</v>
      </c>
      <c r="E96" s="7">
        <v>52.94</v>
      </c>
      <c r="F96" s="7">
        <v>54.48</v>
      </c>
      <c r="G96" s="7">
        <v>56.06</v>
      </c>
      <c r="H96" s="7">
        <v>57.68</v>
      </c>
      <c r="I96" s="7">
        <v>59.36</v>
      </c>
      <c r="J96" s="9">
        <v>61.08</v>
      </c>
      <c r="K96" s="10">
        <v>62.85</v>
      </c>
      <c r="L96" s="7">
        <v>64.67</v>
      </c>
      <c r="M96" s="48">
        <f t="shared" si="12"/>
        <v>0.28000000000000114</v>
      </c>
      <c r="N96" s="43">
        <v>63.13</v>
      </c>
      <c r="O96" s="48">
        <f t="shared" si="15"/>
        <v>1.9759690000000001</v>
      </c>
      <c r="P96" s="63">
        <f t="shared" si="16"/>
        <v>65.105969000000002</v>
      </c>
    </row>
    <row r="97" spans="1:16" ht="15.75" thickBot="1" x14ac:dyDescent="0.3">
      <c r="A97" s="21" t="s">
        <v>38</v>
      </c>
      <c r="C97" s="7">
        <v>75</v>
      </c>
      <c r="D97" s="7">
        <v>77.180000000000007</v>
      </c>
      <c r="E97" s="7">
        <v>79.41</v>
      </c>
      <c r="F97" s="7">
        <v>81.72</v>
      </c>
      <c r="G97" s="7">
        <v>84.09</v>
      </c>
      <c r="H97" s="7">
        <v>86.52</v>
      </c>
      <c r="I97" s="7">
        <v>89.03</v>
      </c>
      <c r="J97" s="9">
        <v>91.62</v>
      </c>
      <c r="K97" s="10">
        <v>94.27</v>
      </c>
      <c r="L97" s="7">
        <v>97.01</v>
      </c>
      <c r="M97" s="48">
        <f t="shared" si="12"/>
        <v>0.43000000000000682</v>
      </c>
      <c r="N97" s="43">
        <v>94.7</v>
      </c>
      <c r="O97" s="48">
        <f t="shared" si="15"/>
        <v>2.9641100000000002</v>
      </c>
      <c r="P97" s="63">
        <f t="shared" si="16"/>
        <v>97.664110000000008</v>
      </c>
    </row>
    <row r="98" spans="1:16" ht="15.75" thickBot="1" x14ac:dyDescent="0.3">
      <c r="A98" s="21" t="s">
        <v>39</v>
      </c>
      <c r="C98" s="7">
        <v>10</v>
      </c>
      <c r="D98" s="7">
        <v>10.29</v>
      </c>
      <c r="E98" s="7">
        <v>10.59</v>
      </c>
      <c r="F98" s="7">
        <v>10.9</v>
      </c>
      <c r="G98" s="7">
        <v>11.21</v>
      </c>
      <c r="H98" s="7">
        <v>11.54</v>
      </c>
      <c r="I98" s="7">
        <v>11.87</v>
      </c>
      <c r="J98" s="9">
        <v>12.22</v>
      </c>
      <c r="K98" s="10">
        <v>12.57</v>
      </c>
      <c r="L98" s="7">
        <v>12.93</v>
      </c>
      <c r="M98" s="48">
        <f t="shared" si="12"/>
        <v>6.0000000000000497E-2</v>
      </c>
      <c r="N98" s="43">
        <v>12.63</v>
      </c>
      <c r="O98" s="48">
        <f t="shared" si="15"/>
        <v>0.39531900000000003</v>
      </c>
      <c r="P98" s="63">
        <f t="shared" si="16"/>
        <v>13.025319000000001</v>
      </c>
    </row>
    <row r="99" spans="1:16" ht="15.75" thickBot="1" x14ac:dyDescent="0.3">
      <c r="A99" s="21" t="s">
        <v>40</v>
      </c>
      <c r="C99" s="22" t="s">
        <v>23</v>
      </c>
      <c r="D99" s="22" t="s">
        <v>23</v>
      </c>
      <c r="E99" s="7">
        <v>30</v>
      </c>
      <c r="F99" s="7">
        <v>30.87</v>
      </c>
      <c r="G99" s="7">
        <v>31.77</v>
      </c>
      <c r="H99" s="7">
        <v>32.69</v>
      </c>
      <c r="I99" s="7">
        <v>33.630000000000003</v>
      </c>
      <c r="J99" s="9">
        <v>34.61</v>
      </c>
      <c r="K99" s="10">
        <v>35.61</v>
      </c>
      <c r="L99" s="40">
        <v>36.65</v>
      </c>
      <c r="M99" s="48">
        <f t="shared" si="12"/>
        <v>0.16000000000000369</v>
      </c>
      <c r="N99" s="43">
        <v>35.770000000000003</v>
      </c>
      <c r="O99" s="48">
        <f t="shared" si="15"/>
        <v>1.1196010000000001</v>
      </c>
      <c r="P99" s="63">
        <f t="shared" si="16"/>
        <v>36.889601000000006</v>
      </c>
    </row>
    <row r="100" spans="1:16" x14ac:dyDescent="0.25">
      <c r="J100" s="57"/>
      <c r="K100" s="57"/>
      <c r="L100" s="57"/>
      <c r="M100" s="56"/>
      <c r="N100" s="56"/>
      <c r="O100" s="56"/>
      <c r="P100" s="56"/>
    </row>
    <row r="101" spans="1:16" x14ac:dyDescent="0.25">
      <c r="M101" s="54"/>
      <c r="N101" s="54"/>
      <c r="O101" s="54"/>
      <c r="P101" s="54"/>
    </row>
    <row r="102" spans="1:16" x14ac:dyDescent="0.25">
      <c r="M102" s="54"/>
      <c r="N102" s="54"/>
      <c r="O102" s="54"/>
      <c r="P102" s="54"/>
    </row>
    <row r="103" spans="1:16" ht="28.5" thickBot="1" x14ac:dyDescent="0.3">
      <c r="A103" s="18" t="s">
        <v>41</v>
      </c>
      <c r="J103" s="58"/>
      <c r="K103" s="58"/>
      <c r="L103" s="58"/>
      <c r="M103" s="53"/>
      <c r="N103" s="53"/>
      <c r="O103" s="53"/>
      <c r="P103" s="53"/>
    </row>
    <row r="104" spans="1:16" ht="23.25" thickBot="1" x14ac:dyDescent="0.3">
      <c r="A104" s="95"/>
      <c r="B104" s="96"/>
      <c r="C104" s="2">
        <v>2014</v>
      </c>
      <c r="D104" s="2">
        <v>2015</v>
      </c>
      <c r="E104" s="2">
        <v>2016</v>
      </c>
      <c r="F104" s="2">
        <v>2017</v>
      </c>
      <c r="G104" s="2">
        <v>2018</v>
      </c>
      <c r="H104" s="2">
        <v>2019</v>
      </c>
      <c r="I104" s="2">
        <v>2020</v>
      </c>
      <c r="J104" s="4" t="s">
        <v>58</v>
      </c>
      <c r="K104" s="5" t="s">
        <v>59</v>
      </c>
      <c r="L104" s="39">
        <v>2023</v>
      </c>
      <c r="M104" s="2" t="s">
        <v>61</v>
      </c>
      <c r="N104" s="42" t="s">
        <v>60</v>
      </c>
      <c r="O104" s="2" t="s">
        <v>61</v>
      </c>
      <c r="P104" s="62" t="s">
        <v>63</v>
      </c>
    </row>
    <row r="105" spans="1:16" ht="15.75" thickBot="1" x14ac:dyDescent="0.3">
      <c r="A105" s="81" t="s">
        <v>42</v>
      </c>
      <c r="B105" s="82"/>
      <c r="C105" s="2" t="s">
        <v>23</v>
      </c>
      <c r="D105" s="22" t="s">
        <v>23</v>
      </c>
      <c r="E105" s="7">
        <v>50</v>
      </c>
      <c r="F105" s="7">
        <v>51.45</v>
      </c>
      <c r="G105" s="7">
        <v>52.94</v>
      </c>
      <c r="H105" s="7">
        <v>54.48</v>
      </c>
      <c r="I105" s="7">
        <v>56.06</v>
      </c>
      <c r="J105" s="9">
        <v>57.68</v>
      </c>
      <c r="K105" s="10">
        <v>59.36</v>
      </c>
      <c r="L105" s="7">
        <v>61.08</v>
      </c>
      <c r="M105" s="48">
        <f t="shared" si="12"/>
        <v>0.25999999999999801</v>
      </c>
      <c r="N105" s="43">
        <v>59.62</v>
      </c>
      <c r="O105" s="48">
        <f>N105*Oct_23_Inc.</f>
        <v>1.866106</v>
      </c>
      <c r="P105" s="63">
        <f>N105+O105</f>
        <v>61.486105999999999</v>
      </c>
    </row>
    <row r="106" spans="1:16" ht="16.5" thickBot="1" x14ac:dyDescent="0.3">
      <c r="A106" s="87"/>
      <c r="B106" s="88"/>
      <c r="C106" s="1"/>
      <c r="D106" s="1"/>
      <c r="E106" s="1"/>
      <c r="F106" s="1"/>
      <c r="G106" s="1"/>
      <c r="H106" s="1"/>
      <c r="I106" s="1"/>
      <c r="J106" s="16"/>
      <c r="K106" s="55"/>
      <c r="L106" s="55"/>
      <c r="M106" s="50"/>
      <c r="N106" s="50"/>
      <c r="O106" s="50"/>
      <c r="P106" s="50"/>
    </row>
    <row r="107" spans="1:16" ht="23.25" thickBot="1" x14ac:dyDescent="0.3">
      <c r="A107" s="81" t="s">
        <v>43</v>
      </c>
      <c r="B107" s="82"/>
      <c r="C107" s="2">
        <v>2014</v>
      </c>
      <c r="D107" s="2">
        <v>2015</v>
      </c>
      <c r="E107" s="2">
        <v>2016</v>
      </c>
      <c r="F107" s="2">
        <v>2017</v>
      </c>
      <c r="G107" s="2">
        <v>2018</v>
      </c>
      <c r="H107" s="2">
        <v>2019</v>
      </c>
      <c r="I107" s="2">
        <v>2020</v>
      </c>
      <c r="J107" s="4" t="s">
        <v>58</v>
      </c>
      <c r="K107" s="5" t="s">
        <v>59</v>
      </c>
      <c r="L107" s="39">
        <v>2023</v>
      </c>
      <c r="M107" s="2" t="s">
        <v>61</v>
      </c>
      <c r="N107" s="42" t="s">
        <v>60</v>
      </c>
      <c r="O107" s="2" t="s">
        <v>61</v>
      </c>
      <c r="P107" s="62" t="s">
        <v>63</v>
      </c>
    </row>
    <row r="108" spans="1:16" ht="16.5" thickBot="1" x14ac:dyDescent="0.3">
      <c r="A108" s="34"/>
      <c r="B108" s="20" t="s">
        <v>44</v>
      </c>
      <c r="C108" s="22" t="s">
        <v>23</v>
      </c>
      <c r="D108" s="22" t="s">
        <v>23</v>
      </c>
      <c r="E108" s="7">
        <v>145</v>
      </c>
      <c r="F108" s="7">
        <v>149.21</v>
      </c>
      <c r="G108" s="7">
        <v>153.53</v>
      </c>
      <c r="H108" s="7">
        <v>157.97999999999999</v>
      </c>
      <c r="I108" s="7">
        <v>162.57</v>
      </c>
      <c r="J108" s="9">
        <v>167.28</v>
      </c>
      <c r="K108" s="10">
        <v>172.13</v>
      </c>
      <c r="L108" s="7">
        <v>177.12</v>
      </c>
      <c r="M108" s="48">
        <f t="shared" si="12"/>
        <v>0.77000000000001023</v>
      </c>
      <c r="N108" s="43">
        <v>172.9</v>
      </c>
      <c r="O108" s="48">
        <f>N108*Oct_23_Inc.</f>
        <v>5.4117700000000006</v>
      </c>
      <c r="P108" s="63">
        <f>N108+O108</f>
        <v>178.31177</v>
      </c>
    </row>
    <row r="109" spans="1:16" ht="16.5" thickBot="1" x14ac:dyDescent="0.3">
      <c r="A109" s="35"/>
      <c r="B109" s="20" t="s">
        <v>35</v>
      </c>
      <c r="C109" s="22" t="s">
        <v>23</v>
      </c>
      <c r="D109" s="22" t="s">
        <v>23</v>
      </c>
      <c r="E109" s="7">
        <v>79.41</v>
      </c>
      <c r="F109" s="7">
        <v>81.72</v>
      </c>
      <c r="G109" s="7">
        <v>84.09</v>
      </c>
      <c r="H109" s="7">
        <v>86.52</v>
      </c>
      <c r="I109" s="7">
        <v>89.03</v>
      </c>
      <c r="J109" s="9">
        <v>91.62</v>
      </c>
      <c r="K109" s="10">
        <v>94.27</v>
      </c>
      <c r="L109" s="7">
        <v>97.01</v>
      </c>
      <c r="M109" s="48">
        <f t="shared" si="12"/>
        <v>0.43000000000000682</v>
      </c>
      <c r="N109" s="43">
        <v>94.7</v>
      </c>
      <c r="O109" s="48">
        <f>N109*Oct_23_Inc.</f>
        <v>2.9641100000000002</v>
      </c>
      <c r="P109" s="63">
        <f t="shared" ref="P109:P113" si="17">N109+O109</f>
        <v>97.664110000000008</v>
      </c>
    </row>
    <row r="110" spans="1:16" ht="16.5" thickBot="1" x14ac:dyDescent="0.3">
      <c r="A110" s="35"/>
      <c r="B110" s="20" t="s">
        <v>37</v>
      </c>
      <c r="C110" s="22" t="s">
        <v>23</v>
      </c>
      <c r="D110" s="22" t="s">
        <v>23</v>
      </c>
      <c r="E110" s="7">
        <v>79.41</v>
      </c>
      <c r="F110" s="7">
        <v>81.72</v>
      </c>
      <c r="G110" s="7">
        <v>84.09</v>
      </c>
      <c r="H110" s="7">
        <v>86.52</v>
      </c>
      <c r="I110" s="7">
        <v>89.03</v>
      </c>
      <c r="J110" s="9">
        <v>91.62</v>
      </c>
      <c r="K110" s="10">
        <v>94.27</v>
      </c>
      <c r="L110" s="7">
        <v>97.01</v>
      </c>
      <c r="M110" s="48">
        <f t="shared" si="12"/>
        <v>0.43000000000000682</v>
      </c>
      <c r="N110" s="43">
        <v>94.7</v>
      </c>
      <c r="O110" s="48">
        <f>N110*Oct_23_Inc.</f>
        <v>2.9641100000000002</v>
      </c>
      <c r="P110" s="63">
        <f t="shared" si="17"/>
        <v>97.664110000000008</v>
      </c>
    </row>
    <row r="111" spans="1:16" ht="68.25" thickBot="1" x14ac:dyDescent="0.3">
      <c r="A111" s="35"/>
      <c r="B111" s="20" t="s">
        <v>45</v>
      </c>
      <c r="C111" s="22" t="s">
        <v>23</v>
      </c>
      <c r="D111" s="22" t="s">
        <v>23</v>
      </c>
      <c r="E111" s="7">
        <v>79.41</v>
      </c>
      <c r="F111" s="7">
        <v>81.72</v>
      </c>
      <c r="G111" s="7">
        <v>84.09</v>
      </c>
      <c r="H111" s="7">
        <v>86.52</v>
      </c>
      <c r="I111" s="7">
        <v>89.03</v>
      </c>
      <c r="J111" s="9">
        <v>91.62</v>
      </c>
      <c r="K111" s="10">
        <v>94.27</v>
      </c>
      <c r="L111" s="7">
        <v>97.01</v>
      </c>
      <c r="M111" s="48">
        <f t="shared" si="12"/>
        <v>0.43000000000000682</v>
      </c>
      <c r="N111" s="43">
        <v>94.7</v>
      </c>
      <c r="O111" s="48">
        <f>N111*Oct_23_Inc.</f>
        <v>2.9641100000000002</v>
      </c>
      <c r="P111" s="63">
        <f t="shared" si="17"/>
        <v>97.664110000000008</v>
      </c>
    </row>
    <row r="112" spans="1:16" ht="24" customHeight="1" thickBot="1" x14ac:dyDescent="0.3">
      <c r="A112" s="35"/>
      <c r="B112" s="20" t="s">
        <v>46</v>
      </c>
      <c r="C112" s="83" t="s">
        <v>47</v>
      </c>
      <c r="D112" s="84"/>
      <c r="E112" s="84"/>
      <c r="F112" s="84"/>
      <c r="G112" s="84"/>
      <c r="H112" s="84"/>
      <c r="I112" s="84"/>
      <c r="J112" s="84"/>
      <c r="K112" s="84"/>
      <c r="L112" s="84"/>
      <c r="M112" s="48"/>
      <c r="N112" s="44"/>
      <c r="O112" s="48"/>
      <c r="P112" s="63"/>
    </row>
    <row r="113" spans="1:16" ht="16.5" thickBot="1" x14ac:dyDescent="0.3">
      <c r="A113" s="35"/>
      <c r="B113" s="20" t="s">
        <v>48</v>
      </c>
      <c r="C113" s="22" t="s">
        <v>23</v>
      </c>
      <c r="D113" s="22" t="s">
        <v>23</v>
      </c>
      <c r="E113" s="7">
        <v>3.18</v>
      </c>
      <c r="F113" s="7">
        <v>3.27</v>
      </c>
      <c r="G113" s="7">
        <v>3.36</v>
      </c>
      <c r="H113" s="7">
        <v>3.46</v>
      </c>
      <c r="I113" s="7">
        <v>3.56</v>
      </c>
      <c r="J113" s="9">
        <v>3.66</v>
      </c>
      <c r="K113" s="10">
        <v>3.77</v>
      </c>
      <c r="L113" s="7">
        <v>3.88</v>
      </c>
      <c r="M113" s="48">
        <f t="shared" si="12"/>
        <v>9.9999999999997868E-3</v>
      </c>
      <c r="N113" s="43">
        <v>3.78</v>
      </c>
      <c r="O113" s="48">
        <f>N113*Oct_23_Inc.</f>
        <v>0.118314</v>
      </c>
      <c r="P113" s="63">
        <f t="shared" si="17"/>
        <v>3.8983139999999996</v>
      </c>
    </row>
    <row r="114" spans="1:16" ht="34.5" thickBot="1" x14ac:dyDescent="0.3">
      <c r="A114" s="35"/>
      <c r="B114" s="20" t="s">
        <v>49</v>
      </c>
      <c r="C114" s="22" t="s">
        <v>23</v>
      </c>
      <c r="D114" s="22" t="s">
        <v>23</v>
      </c>
      <c r="E114" s="22" t="s">
        <v>23</v>
      </c>
      <c r="F114" s="22" t="s">
        <v>23</v>
      </c>
      <c r="G114" s="22" t="s">
        <v>23</v>
      </c>
      <c r="H114" s="22" t="s">
        <v>23</v>
      </c>
      <c r="I114" s="22" t="s">
        <v>23</v>
      </c>
      <c r="J114" s="23" t="s">
        <v>23</v>
      </c>
      <c r="K114" s="24" t="s">
        <v>23</v>
      </c>
      <c r="L114" s="22" t="s">
        <v>23</v>
      </c>
      <c r="M114" s="48"/>
      <c r="N114" s="46"/>
      <c r="O114" s="48"/>
      <c r="P114" s="64"/>
    </row>
    <row r="115" spans="1:16" ht="15" customHeight="1" x14ac:dyDescent="0.25">
      <c r="A115" s="89"/>
      <c r="B115" s="90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56"/>
      <c r="N115" s="76"/>
      <c r="O115" s="56"/>
      <c r="P115" s="76"/>
    </row>
    <row r="116" spans="1:16" ht="15" customHeight="1" x14ac:dyDescent="0.25">
      <c r="A116" s="91"/>
      <c r="B116" s="92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54"/>
      <c r="N116" s="77"/>
      <c r="O116" s="54"/>
      <c r="P116" s="77"/>
    </row>
    <row r="117" spans="1:16" ht="15.75" customHeight="1" thickBot="1" x14ac:dyDescent="0.3">
      <c r="A117" s="93"/>
      <c r="B117" s="94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53"/>
      <c r="N117" s="78"/>
      <c r="O117" s="53"/>
      <c r="P117" s="78"/>
    </row>
    <row r="118" spans="1:16" ht="23.25" thickBot="1" x14ac:dyDescent="0.3">
      <c r="A118" s="81" t="s">
        <v>50</v>
      </c>
      <c r="B118" s="82"/>
      <c r="C118" s="2">
        <v>2014</v>
      </c>
      <c r="D118" s="2">
        <v>2015</v>
      </c>
      <c r="E118" s="2">
        <v>2016</v>
      </c>
      <c r="F118" s="2">
        <v>2017</v>
      </c>
      <c r="G118" s="2">
        <v>2018</v>
      </c>
      <c r="H118" s="2">
        <v>2019</v>
      </c>
      <c r="I118" s="2">
        <v>2020</v>
      </c>
      <c r="J118" s="4" t="s">
        <v>58</v>
      </c>
      <c r="K118" s="5" t="s">
        <v>59</v>
      </c>
      <c r="L118" s="39">
        <v>2023</v>
      </c>
      <c r="M118" s="2" t="s">
        <v>61</v>
      </c>
      <c r="N118" s="42" t="s">
        <v>60</v>
      </c>
      <c r="O118" s="2" t="s">
        <v>61</v>
      </c>
      <c r="P118" s="62" t="s">
        <v>63</v>
      </c>
    </row>
    <row r="119" spans="1:16" ht="16.5" thickBot="1" x14ac:dyDescent="0.3">
      <c r="A119" s="35"/>
      <c r="B119" s="20" t="s">
        <v>44</v>
      </c>
      <c r="C119" s="7">
        <v>175</v>
      </c>
      <c r="D119" s="7">
        <v>180.08</v>
      </c>
      <c r="E119" s="7">
        <v>185.3</v>
      </c>
      <c r="F119" s="7">
        <v>190.67</v>
      </c>
      <c r="G119" s="7">
        <v>196.2</v>
      </c>
      <c r="H119" s="7">
        <v>201.89</v>
      </c>
      <c r="I119" s="7">
        <v>207.74</v>
      </c>
      <c r="J119" s="9">
        <v>213.77</v>
      </c>
      <c r="K119" s="10">
        <v>219.97</v>
      </c>
      <c r="L119" s="7">
        <v>226.35</v>
      </c>
      <c r="M119" s="48">
        <f t="shared" si="12"/>
        <v>0.97999999999998977</v>
      </c>
      <c r="N119" s="43">
        <v>220.95</v>
      </c>
      <c r="O119" s="48">
        <f>N119*Oct_23_Inc.</f>
        <v>6.9157349999999997</v>
      </c>
      <c r="P119" s="63">
        <f>N119+O119</f>
        <v>227.865735</v>
      </c>
    </row>
    <row r="120" spans="1:16" ht="16.5" thickBot="1" x14ac:dyDescent="0.3">
      <c r="A120" s="35"/>
      <c r="B120" s="20" t="s">
        <v>35</v>
      </c>
      <c r="C120" s="7">
        <v>75</v>
      </c>
      <c r="D120" s="7">
        <v>77.180000000000007</v>
      </c>
      <c r="E120" s="7">
        <v>79.41</v>
      </c>
      <c r="F120" s="7">
        <v>81.72</v>
      </c>
      <c r="G120" s="7">
        <v>84.09</v>
      </c>
      <c r="H120" s="7">
        <v>86.52</v>
      </c>
      <c r="I120" s="7">
        <v>89.03</v>
      </c>
      <c r="J120" s="9">
        <v>91.62</v>
      </c>
      <c r="K120" s="10">
        <v>94.27</v>
      </c>
      <c r="L120" s="7">
        <v>97.01</v>
      </c>
      <c r="M120" s="48">
        <f t="shared" si="12"/>
        <v>0.43000000000000682</v>
      </c>
      <c r="N120" s="43">
        <v>94.7</v>
      </c>
      <c r="O120" s="48">
        <f>N120*Oct_23_Inc.</f>
        <v>2.9641100000000002</v>
      </c>
      <c r="P120" s="63">
        <f>N120+O120</f>
        <v>97.664110000000008</v>
      </c>
    </row>
    <row r="121" spans="1:16" ht="16.5" thickBot="1" x14ac:dyDescent="0.3">
      <c r="A121" s="35"/>
      <c r="B121" s="20" t="s">
        <v>37</v>
      </c>
      <c r="C121" s="7">
        <v>75</v>
      </c>
      <c r="D121" s="7">
        <v>77.180000000000007</v>
      </c>
      <c r="E121" s="7">
        <v>79.41</v>
      </c>
      <c r="F121" s="7">
        <v>81.72</v>
      </c>
      <c r="G121" s="7">
        <v>84.09</v>
      </c>
      <c r="H121" s="7">
        <v>86.52</v>
      </c>
      <c r="I121" s="7">
        <v>89.03</v>
      </c>
      <c r="J121" s="9">
        <v>91.62</v>
      </c>
      <c r="K121" s="10">
        <v>94.27</v>
      </c>
      <c r="L121" s="7">
        <v>97.01</v>
      </c>
      <c r="M121" s="48">
        <f t="shared" si="12"/>
        <v>0.43000000000000682</v>
      </c>
      <c r="N121" s="43">
        <v>94.7</v>
      </c>
      <c r="O121" s="48">
        <f>N121*Oct_23_Inc.</f>
        <v>2.9641100000000002</v>
      </c>
      <c r="P121" s="63">
        <f t="shared" ref="P121:P124" si="18">N121+O121</f>
        <v>97.664110000000008</v>
      </c>
    </row>
    <row r="122" spans="1:16" ht="68.25" thickBot="1" x14ac:dyDescent="0.3">
      <c r="A122" s="35"/>
      <c r="B122" s="20" t="s">
        <v>45</v>
      </c>
      <c r="C122" s="7">
        <v>75</v>
      </c>
      <c r="D122" s="7">
        <v>77.180000000000007</v>
      </c>
      <c r="E122" s="7">
        <v>79.41</v>
      </c>
      <c r="F122" s="7">
        <v>81.72</v>
      </c>
      <c r="G122" s="7">
        <v>84.09</v>
      </c>
      <c r="H122" s="7">
        <v>86.52</v>
      </c>
      <c r="I122" s="7">
        <v>89.03</v>
      </c>
      <c r="J122" s="9">
        <v>91.62</v>
      </c>
      <c r="K122" s="10">
        <v>94.27</v>
      </c>
      <c r="L122" s="7">
        <v>97.01</v>
      </c>
      <c r="M122" s="48">
        <f t="shared" si="12"/>
        <v>0.43000000000000682</v>
      </c>
      <c r="N122" s="43">
        <v>94.7</v>
      </c>
      <c r="O122" s="48">
        <f>N122*Oct_23_Inc.</f>
        <v>2.9641100000000002</v>
      </c>
      <c r="P122" s="63">
        <f t="shared" si="18"/>
        <v>97.664110000000008</v>
      </c>
    </row>
    <row r="123" spans="1:16" ht="24" customHeight="1" thickBot="1" x14ac:dyDescent="0.3">
      <c r="A123" s="35"/>
      <c r="B123" s="20" t="s">
        <v>46</v>
      </c>
      <c r="C123" s="83" t="s">
        <v>47</v>
      </c>
      <c r="D123" s="84"/>
      <c r="E123" s="84"/>
      <c r="F123" s="84"/>
      <c r="G123" s="84"/>
      <c r="H123" s="84"/>
      <c r="I123" s="84"/>
      <c r="J123" s="84"/>
      <c r="K123" s="84"/>
      <c r="L123" s="84"/>
      <c r="M123" s="48"/>
      <c r="N123" s="43"/>
      <c r="O123" s="48"/>
      <c r="P123" s="63"/>
    </row>
    <row r="124" spans="1:16" ht="16.5" thickBot="1" x14ac:dyDescent="0.3">
      <c r="A124" s="35"/>
      <c r="B124" s="20" t="s">
        <v>48</v>
      </c>
      <c r="C124" s="7">
        <v>3</v>
      </c>
      <c r="D124" s="7">
        <v>3.09</v>
      </c>
      <c r="E124" s="7">
        <v>3.18</v>
      </c>
      <c r="F124" s="7">
        <v>3.27</v>
      </c>
      <c r="G124" s="7">
        <v>3.36</v>
      </c>
      <c r="H124" s="7">
        <v>3.46</v>
      </c>
      <c r="I124" s="7">
        <v>3.56</v>
      </c>
      <c r="J124" s="9">
        <v>3.66</v>
      </c>
      <c r="K124" s="10">
        <v>3.77</v>
      </c>
      <c r="L124" s="7">
        <v>3.88</v>
      </c>
      <c r="M124" s="48">
        <f t="shared" si="12"/>
        <v>9.9999999999997868E-3</v>
      </c>
      <c r="N124" s="43">
        <v>3.78</v>
      </c>
      <c r="O124" s="48">
        <f>N124*Oct_23_Inc.</f>
        <v>0.118314</v>
      </c>
      <c r="P124" s="63">
        <f t="shared" si="18"/>
        <v>3.8983139999999996</v>
      </c>
    </row>
    <row r="125" spans="1:16" ht="34.5" thickBot="1" x14ac:dyDescent="0.3">
      <c r="A125" s="35"/>
      <c r="B125" s="20" t="s">
        <v>49</v>
      </c>
      <c r="C125" s="22" t="s">
        <v>23</v>
      </c>
      <c r="D125" s="22" t="s">
        <v>23</v>
      </c>
      <c r="E125" s="22" t="s">
        <v>23</v>
      </c>
      <c r="F125" s="22" t="s">
        <v>23</v>
      </c>
      <c r="G125" s="22" t="s">
        <v>23</v>
      </c>
      <c r="H125" s="22" t="s">
        <v>23</v>
      </c>
      <c r="I125" s="22" t="s">
        <v>23</v>
      </c>
      <c r="J125" s="23" t="s">
        <v>23</v>
      </c>
      <c r="K125" s="24" t="s">
        <v>23</v>
      </c>
      <c r="L125" s="41" t="s">
        <v>23</v>
      </c>
      <c r="M125" s="48"/>
      <c r="N125" s="45"/>
      <c r="O125" s="48"/>
      <c r="P125" s="65"/>
    </row>
    <row r="126" spans="1:16" ht="15.75" thickBot="1" x14ac:dyDescent="0.3">
      <c r="A126" s="16"/>
      <c r="B126" s="55"/>
      <c r="C126" s="55"/>
      <c r="D126" s="50"/>
      <c r="E126" s="50"/>
      <c r="F126" s="16"/>
      <c r="G126" s="55"/>
      <c r="H126" s="55"/>
      <c r="I126" s="50"/>
      <c r="J126" s="50"/>
      <c r="K126" s="16"/>
      <c r="L126" s="55"/>
      <c r="M126" s="55"/>
      <c r="N126" s="50"/>
      <c r="O126" s="55"/>
      <c r="P126" s="50"/>
    </row>
    <row r="127" spans="1:16" ht="23.25" thickBot="1" x14ac:dyDescent="0.3">
      <c r="A127" s="85" t="s">
        <v>51</v>
      </c>
      <c r="B127" s="86"/>
      <c r="C127" s="2">
        <v>2014</v>
      </c>
      <c r="D127" s="2">
        <v>2015</v>
      </c>
      <c r="E127" s="2">
        <v>2016</v>
      </c>
      <c r="F127" s="2">
        <v>2017</v>
      </c>
      <c r="G127" s="2">
        <v>2018</v>
      </c>
      <c r="H127" s="2">
        <v>2019</v>
      </c>
      <c r="I127" s="2">
        <v>2020</v>
      </c>
      <c r="J127" s="4" t="s">
        <v>58</v>
      </c>
      <c r="K127" s="5" t="s">
        <v>59</v>
      </c>
      <c r="L127" s="39">
        <v>2023</v>
      </c>
      <c r="M127" s="2" t="s">
        <v>61</v>
      </c>
      <c r="N127" s="42" t="s">
        <v>60</v>
      </c>
      <c r="O127" s="2" t="s">
        <v>61</v>
      </c>
      <c r="P127" s="62" t="s">
        <v>63</v>
      </c>
    </row>
    <row r="128" spans="1:16" ht="16.5" thickBot="1" x14ac:dyDescent="0.3">
      <c r="A128" s="35"/>
      <c r="B128" s="20" t="s">
        <v>44</v>
      </c>
      <c r="C128" s="7">
        <v>175</v>
      </c>
      <c r="D128" s="7">
        <v>180.08</v>
      </c>
      <c r="E128" s="7">
        <v>185.3</v>
      </c>
      <c r="F128" s="7">
        <v>190.67</v>
      </c>
      <c r="G128" s="7">
        <v>196.2</v>
      </c>
      <c r="H128" s="7">
        <v>201.89</v>
      </c>
      <c r="I128" s="7">
        <v>207.74</v>
      </c>
      <c r="J128" s="9">
        <v>213.77</v>
      </c>
      <c r="K128" s="10">
        <v>219.97</v>
      </c>
      <c r="L128" s="7">
        <v>226.35</v>
      </c>
      <c r="M128" s="48">
        <f t="shared" si="12"/>
        <v>0.97999999999998977</v>
      </c>
      <c r="N128" s="43">
        <v>220.95</v>
      </c>
      <c r="O128" s="48">
        <f>N128*Oct_23_Inc.</f>
        <v>6.9157349999999997</v>
      </c>
      <c r="P128" s="63">
        <f>N128+O128</f>
        <v>227.865735</v>
      </c>
    </row>
    <row r="129" spans="1:16" ht="16.5" thickBot="1" x14ac:dyDescent="0.3">
      <c r="A129" s="35"/>
      <c r="B129" s="20" t="s">
        <v>35</v>
      </c>
      <c r="C129" s="7">
        <v>75</v>
      </c>
      <c r="D129" s="7">
        <v>77.180000000000007</v>
      </c>
      <c r="E129" s="7">
        <v>79.41</v>
      </c>
      <c r="F129" s="7">
        <v>81.72</v>
      </c>
      <c r="G129" s="7">
        <v>84.09</v>
      </c>
      <c r="H129" s="7">
        <v>86.52</v>
      </c>
      <c r="I129" s="7">
        <v>89.03</v>
      </c>
      <c r="J129" s="9">
        <v>91.62</v>
      </c>
      <c r="K129" s="10">
        <v>94.27</v>
      </c>
      <c r="L129" s="7">
        <v>97.01</v>
      </c>
      <c r="M129" s="48">
        <f t="shared" si="12"/>
        <v>0.43000000000000682</v>
      </c>
      <c r="N129" s="43">
        <v>94.7</v>
      </c>
      <c r="O129" s="48">
        <f>N129*Oct_23_Inc.</f>
        <v>2.9641100000000002</v>
      </c>
      <c r="P129" s="63">
        <f>N129+O129</f>
        <v>97.664110000000008</v>
      </c>
    </row>
    <row r="130" spans="1:16" ht="16.5" thickBot="1" x14ac:dyDescent="0.3">
      <c r="A130" s="35"/>
      <c r="B130" s="20" t="s">
        <v>37</v>
      </c>
      <c r="C130" s="7">
        <v>75</v>
      </c>
      <c r="D130" s="7">
        <v>77.180000000000007</v>
      </c>
      <c r="E130" s="7">
        <v>79.41</v>
      </c>
      <c r="F130" s="7">
        <v>81.72</v>
      </c>
      <c r="G130" s="7">
        <v>84.09</v>
      </c>
      <c r="H130" s="7">
        <v>86.52</v>
      </c>
      <c r="I130" s="7">
        <v>89.03</v>
      </c>
      <c r="J130" s="9">
        <v>91.62</v>
      </c>
      <c r="K130" s="10">
        <v>94.27</v>
      </c>
      <c r="L130" s="7">
        <v>97.01</v>
      </c>
      <c r="M130" s="48">
        <f t="shared" si="12"/>
        <v>0.43000000000000682</v>
      </c>
      <c r="N130" s="43">
        <v>94.7</v>
      </c>
      <c r="O130" s="48">
        <f>N130*Oct_23_Inc.</f>
        <v>2.9641100000000002</v>
      </c>
      <c r="P130" s="63">
        <f>N130+O130</f>
        <v>97.664110000000008</v>
      </c>
    </row>
    <row r="131" spans="1:16" ht="68.25" thickBot="1" x14ac:dyDescent="0.3">
      <c r="A131" s="35"/>
      <c r="B131" s="20" t="s">
        <v>45</v>
      </c>
      <c r="C131" s="7">
        <v>75</v>
      </c>
      <c r="D131" s="7">
        <v>77.180000000000007</v>
      </c>
      <c r="E131" s="7">
        <v>79.41</v>
      </c>
      <c r="F131" s="7">
        <v>81.72</v>
      </c>
      <c r="G131" s="7">
        <v>84.09</v>
      </c>
      <c r="H131" s="7">
        <v>86.52</v>
      </c>
      <c r="I131" s="7">
        <v>89.03</v>
      </c>
      <c r="J131" s="9">
        <v>91.62</v>
      </c>
      <c r="K131" s="10">
        <v>94.27</v>
      </c>
      <c r="L131" s="7">
        <v>97.01</v>
      </c>
      <c r="M131" s="48">
        <f t="shared" si="12"/>
        <v>0.43000000000000682</v>
      </c>
      <c r="N131" s="43">
        <v>94.7</v>
      </c>
      <c r="O131" s="48">
        <f>N131*Oct_23_Inc.</f>
        <v>2.9641100000000002</v>
      </c>
      <c r="P131" s="63">
        <f>N131+O131</f>
        <v>97.664110000000008</v>
      </c>
    </row>
    <row r="132" spans="1:16" ht="24" customHeight="1" thickBot="1" x14ac:dyDescent="0.3">
      <c r="A132" s="35"/>
      <c r="B132" s="20" t="s">
        <v>46</v>
      </c>
      <c r="C132" s="83" t="s">
        <v>47</v>
      </c>
      <c r="D132" s="84"/>
      <c r="E132" s="84"/>
      <c r="F132" s="84"/>
      <c r="G132" s="84"/>
      <c r="H132" s="84"/>
      <c r="I132" s="84"/>
      <c r="J132" s="84"/>
      <c r="K132" s="84"/>
      <c r="L132" s="84"/>
      <c r="M132" s="48"/>
      <c r="N132" s="43"/>
      <c r="O132" s="48"/>
      <c r="P132" s="63"/>
    </row>
    <row r="133" spans="1:16" ht="16.5" thickBot="1" x14ac:dyDescent="0.3">
      <c r="A133" s="35"/>
      <c r="B133" s="20" t="s">
        <v>48</v>
      </c>
      <c r="C133" s="7">
        <v>3</v>
      </c>
      <c r="D133" s="7">
        <v>3.09</v>
      </c>
      <c r="E133" s="7">
        <v>3.18</v>
      </c>
      <c r="F133" s="7">
        <v>3.27</v>
      </c>
      <c r="G133" s="7">
        <v>3.36</v>
      </c>
      <c r="H133" s="7">
        <v>3.46</v>
      </c>
      <c r="I133" s="7">
        <v>3.56</v>
      </c>
      <c r="J133" s="9">
        <v>3.66</v>
      </c>
      <c r="K133" s="10">
        <v>3.77</v>
      </c>
      <c r="L133" s="7">
        <v>3.88</v>
      </c>
      <c r="M133" s="48">
        <f t="shared" si="12"/>
        <v>9.9999999999997868E-3</v>
      </c>
      <c r="N133" s="43">
        <v>3.78</v>
      </c>
      <c r="O133" s="48">
        <f>N133*Oct_23_Inc.</f>
        <v>0.118314</v>
      </c>
      <c r="P133" s="63">
        <f t="shared" ref="P133" si="19">N133+O133</f>
        <v>3.8983139999999996</v>
      </c>
    </row>
    <row r="134" spans="1:16" ht="34.5" thickBot="1" x14ac:dyDescent="0.3">
      <c r="A134" s="35"/>
      <c r="B134" s="20" t="s">
        <v>49</v>
      </c>
      <c r="C134" s="22" t="s">
        <v>23</v>
      </c>
      <c r="D134" s="22" t="s">
        <v>23</v>
      </c>
      <c r="E134" s="22" t="s">
        <v>23</v>
      </c>
      <c r="F134" s="22" t="s">
        <v>23</v>
      </c>
      <c r="G134" s="22" t="s">
        <v>23</v>
      </c>
      <c r="H134" s="22" t="s">
        <v>23</v>
      </c>
      <c r="I134" s="22" t="s">
        <v>23</v>
      </c>
      <c r="J134" s="23" t="s">
        <v>23</v>
      </c>
      <c r="K134" s="24" t="s">
        <v>23</v>
      </c>
      <c r="L134" s="41" t="s">
        <v>23</v>
      </c>
      <c r="M134" s="48"/>
      <c r="N134" s="45"/>
      <c r="O134" s="48"/>
      <c r="P134" s="65"/>
    </row>
    <row r="135" spans="1:16" ht="15.75" thickBot="1" x14ac:dyDescent="0.3">
      <c r="A135" s="16"/>
      <c r="B135" s="55"/>
      <c r="C135" s="55"/>
      <c r="D135" s="50"/>
      <c r="E135" s="50"/>
      <c r="F135" s="16"/>
      <c r="G135" s="55"/>
      <c r="H135" s="55"/>
      <c r="I135" s="50"/>
      <c r="J135" s="50"/>
      <c r="K135" s="16"/>
      <c r="L135" s="55"/>
      <c r="M135" s="55"/>
      <c r="N135" s="50"/>
      <c r="O135" s="55"/>
      <c r="P135" s="50"/>
    </row>
    <row r="136" spans="1:16" ht="23.25" thickBot="1" x14ac:dyDescent="0.3">
      <c r="A136" s="85" t="s">
        <v>52</v>
      </c>
      <c r="B136" s="86"/>
      <c r="C136" s="2">
        <v>2014</v>
      </c>
      <c r="D136" s="2">
        <v>2015</v>
      </c>
      <c r="E136" s="2">
        <v>2016</v>
      </c>
      <c r="F136" s="2">
        <v>2017</v>
      </c>
      <c r="G136" s="2">
        <v>2018</v>
      </c>
      <c r="H136" s="2">
        <v>2019</v>
      </c>
      <c r="I136" s="2">
        <v>2020</v>
      </c>
      <c r="J136" s="4" t="s">
        <v>58</v>
      </c>
      <c r="K136" s="5" t="s">
        <v>59</v>
      </c>
      <c r="L136" s="39">
        <v>2023</v>
      </c>
      <c r="M136" s="2" t="s">
        <v>61</v>
      </c>
      <c r="N136" s="42" t="s">
        <v>60</v>
      </c>
      <c r="O136" s="2" t="s">
        <v>61</v>
      </c>
      <c r="P136" s="62" t="s">
        <v>63</v>
      </c>
    </row>
    <row r="137" spans="1:16" ht="16.5" thickBot="1" x14ac:dyDescent="0.3">
      <c r="A137" s="35"/>
      <c r="B137" s="20" t="s">
        <v>44</v>
      </c>
      <c r="C137" s="7">
        <v>175</v>
      </c>
      <c r="D137" s="7">
        <v>180.08</v>
      </c>
      <c r="E137" s="7">
        <v>185.3</v>
      </c>
      <c r="F137" s="7">
        <v>190.67</v>
      </c>
      <c r="G137" s="7">
        <v>196.2</v>
      </c>
      <c r="H137" s="7">
        <v>201.89</v>
      </c>
      <c r="I137" s="7">
        <v>207.74</v>
      </c>
      <c r="J137" s="9">
        <v>213.77</v>
      </c>
      <c r="K137" s="10">
        <v>219.97</v>
      </c>
      <c r="L137" s="7">
        <v>226.35</v>
      </c>
      <c r="M137" s="48">
        <f t="shared" si="12"/>
        <v>0.97999999999998977</v>
      </c>
      <c r="N137" s="43">
        <v>220.95</v>
      </c>
      <c r="O137" s="48">
        <f>N137*Oct_23_Inc.</f>
        <v>6.9157349999999997</v>
      </c>
      <c r="P137" s="63">
        <f>N137+O137</f>
        <v>227.865735</v>
      </c>
    </row>
    <row r="138" spans="1:16" ht="16.5" thickBot="1" x14ac:dyDescent="0.3">
      <c r="A138" s="35"/>
      <c r="B138" s="20" t="s">
        <v>35</v>
      </c>
      <c r="C138" s="7">
        <v>75</v>
      </c>
      <c r="D138" s="7">
        <v>77.180000000000007</v>
      </c>
      <c r="E138" s="7">
        <v>79.41</v>
      </c>
      <c r="F138" s="7">
        <v>81.72</v>
      </c>
      <c r="G138" s="7">
        <v>84.09</v>
      </c>
      <c r="H138" s="7">
        <v>86.52</v>
      </c>
      <c r="I138" s="7">
        <v>89.03</v>
      </c>
      <c r="J138" s="9">
        <v>91.62</v>
      </c>
      <c r="K138" s="10">
        <v>94.27</v>
      </c>
      <c r="L138" s="7">
        <v>97.01</v>
      </c>
      <c r="M138" s="48">
        <f t="shared" si="12"/>
        <v>0.43000000000000682</v>
      </c>
      <c r="N138" s="43">
        <v>94.7</v>
      </c>
      <c r="O138" s="48">
        <f>N138*Oct_23_Inc.</f>
        <v>2.9641100000000002</v>
      </c>
      <c r="P138" s="63">
        <f t="shared" ref="P138:P142" si="20">N138+O138</f>
        <v>97.664110000000008</v>
      </c>
    </row>
    <row r="139" spans="1:16" ht="16.5" thickBot="1" x14ac:dyDescent="0.3">
      <c r="A139" s="35"/>
      <c r="B139" s="20" t="s">
        <v>37</v>
      </c>
      <c r="C139" s="7">
        <v>75</v>
      </c>
      <c r="D139" s="7">
        <v>77.180000000000007</v>
      </c>
      <c r="E139" s="7">
        <v>79.41</v>
      </c>
      <c r="F139" s="7">
        <v>81.72</v>
      </c>
      <c r="G139" s="7">
        <v>84.09</v>
      </c>
      <c r="H139" s="7">
        <v>86.52</v>
      </c>
      <c r="I139" s="7">
        <v>89.03</v>
      </c>
      <c r="J139" s="9">
        <v>91.62</v>
      </c>
      <c r="K139" s="10">
        <v>94.27</v>
      </c>
      <c r="L139" s="7">
        <v>97.01</v>
      </c>
      <c r="M139" s="48">
        <f t="shared" ref="M139:M149" si="21">N139-K139</f>
        <v>0.43000000000000682</v>
      </c>
      <c r="N139" s="43">
        <v>94.7</v>
      </c>
      <c r="O139" s="48">
        <f>N139*Oct_23_Inc.</f>
        <v>2.9641100000000002</v>
      </c>
      <c r="P139" s="63">
        <f t="shared" si="20"/>
        <v>97.664110000000008</v>
      </c>
    </row>
    <row r="140" spans="1:16" ht="68.25" thickBot="1" x14ac:dyDescent="0.3">
      <c r="A140" s="35"/>
      <c r="B140" s="20" t="s">
        <v>45</v>
      </c>
      <c r="C140" s="7">
        <v>75</v>
      </c>
      <c r="D140" s="7">
        <v>77.180000000000007</v>
      </c>
      <c r="E140" s="7">
        <v>79.41</v>
      </c>
      <c r="F140" s="7">
        <v>81.72</v>
      </c>
      <c r="G140" s="7">
        <v>84.09</v>
      </c>
      <c r="H140" s="7">
        <v>86.52</v>
      </c>
      <c r="I140" s="7">
        <v>89.03</v>
      </c>
      <c r="J140" s="9">
        <v>91.62</v>
      </c>
      <c r="K140" s="10">
        <v>94.27</v>
      </c>
      <c r="L140" s="7">
        <v>97.01</v>
      </c>
      <c r="M140" s="48">
        <f t="shared" si="21"/>
        <v>0.43000000000000682</v>
      </c>
      <c r="N140" s="43">
        <v>94.7</v>
      </c>
      <c r="O140" s="48">
        <f>N140*Oct_23_Inc.</f>
        <v>2.9641100000000002</v>
      </c>
      <c r="P140" s="63">
        <f t="shared" si="20"/>
        <v>97.664110000000008</v>
      </c>
    </row>
    <row r="141" spans="1:16" ht="24" customHeight="1" thickBot="1" x14ac:dyDescent="0.3">
      <c r="A141" s="35"/>
      <c r="B141" s="20" t="s">
        <v>46</v>
      </c>
      <c r="C141" s="83" t="s">
        <v>47</v>
      </c>
      <c r="D141" s="84"/>
      <c r="E141" s="84"/>
      <c r="F141" s="84"/>
      <c r="G141" s="84"/>
      <c r="H141" s="84"/>
      <c r="I141" s="84"/>
      <c r="J141" s="84"/>
      <c r="K141" s="84"/>
      <c r="L141" s="84"/>
      <c r="M141" s="48"/>
      <c r="N141" s="43"/>
      <c r="O141" s="48"/>
      <c r="P141" s="63"/>
    </row>
    <row r="142" spans="1:16" ht="16.5" thickBot="1" x14ac:dyDescent="0.3">
      <c r="A142" s="35"/>
      <c r="B142" s="20" t="s">
        <v>48</v>
      </c>
      <c r="C142" s="7">
        <v>3</v>
      </c>
      <c r="D142" s="7">
        <v>3.09</v>
      </c>
      <c r="E142" s="7">
        <v>3.18</v>
      </c>
      <c r="F142" s="7">
        <v>3.27</v>
      </c>
      <c r="G142" s="7">
        <v>3.36</v>
      </c>
      <c r="H142" s="7">
        <v>3.46</v>
      </c>
      <c r="I142" s="7">
        <v>3.56</v>
      </c>
      <c r="J142" s="9">
        <v>3.66</v>
      </c>
      <c r="K142" s="10">
        <v>3.77</v>
      </c>
      <c r="L142" s="7">
        <v>3.88</v>
      </c>
      <c r="M142" s="48">
        <f t="shared" si="21"/>
        <v>9.9999999999997868E-3</v>
      </c>
      <c r="N142" s="43">
        <v>3.78</v>
      </c>
      <c r="O142" s="48">
        <f>N142*Oct_23_Inc.</f>
        <v>0.118314</v>
      </c>
      <c r="P142" s="63">
        <f t="shared" si="20"/>
        <v>3.8983139999999996</v>
      </c>
    </row>
    <row r="143" spans="1:16" ht="34.5" thickBot="1" x14ac:dyDescent="0.3">
      <c r="A143" s="35"/>
      <c r="B143" s="20" t="s">
        <v>53</v>
      </c>
      <c r="C143" s="22" t="s">
        <v>23</v>
      </c>
      <c r="D143" s="22" t="s">
        <v>23</v>
      </c>
      <c r="E143" s="22" t="s">
        <v>23</v>
      </c>
      <c r="F143" s="22" t="s">
        <v>23</v>
      </c>
      <c r="G143" s="22" t="s">
        <v>23</v>
      </c>
      <c r="H143" s="22" t="s">
        <v>23</v>
      </c>
      <c r="I143" s="22" t="s">
        <v>23</v>
      </c>
      <c r="J143" s="23" t="s">
        <v>23</v>
      </c>
      <c r="K143" s="24" t="s">
        <v>23</v>
      </c>
      <c r="L143" s="41" t="s">
        <v>23</v>
      </c>
      <c r="M143" s="48"/>
      <c r="N143" s="45"/>
      <c r="O143" s="48"/>
      <c r="P143" s="65"/>
    </row>
    <row r="144" spans="1:16" ht="15.75" thickBot="1" x14ac:dyDescent="0.3">
      <c r="A144" s="16"/>
      <c r="B144" s="55"/>
      <c r="C144" s="55"/>
      <c r="D144" s="50"/>
      <c r="E144" s="50"/>
      <c r="F144" s="16"/>
      <c r="G144" s="55"/>
      <c r="H144" s="55"/>
      <c r="I144" s="50"/>
      <c r="J144" s="50"/>
      <c r="K144" s="16"/>
      <c r="L144" s="55"/>
      <c r="M144" s="55"/>
      <c r="N144" s="50"/>
      <c r="O144" s="55"/>
      <c r="P144" s="50"/>
    </row>
    <row r="145" spans="1:16" ht="23.25" thickBot="1" x14ac:dyDescent="0.3">
      <c r="A145" s="85" t="s">
        <v>54</v>
      </c>
      <c r="B145" s="86"/>
      <c r="C145" s="2">
        <v>2014</v>
      </c>
      <c r="D145" s="2">
        <v>2015</v>
      </c>
      <c r="E145" s="2">
        <v>2016</v>
      </c>
      <c r="F145" s="2">
        <v>2017</v>
      </c>
      <c r="G145" s="2">
        <v>2018</v>
      </c>
      <c r="H145" s="2">
        <v>2019</v>
      </c>
      <c r="I145" s="2">
        <v>2020</v>
      </c>
      <c r="J145" s="4" t="s">
        <v>58</v>
      </c>
      <c r="K145" s="5" t="s">
        <v>59</v>
      </c>
      <c r="L145" s="39">
        <v>2023</v>
      </c>
      <c r="M145" s="2" t="s">
        <v>61</v>
      </c>
      <c r="N145" s="42" t="s">
        <v>60</v>
      </c>
      <c r="O145" s="2" t="s">
        <v>61</v>
      </c>
      <c r="P145" s="62" t="s">
        <v>63</v>
      </c>
    </row>
    <row r="146" spans="1:16" ht="16.5" thickBot="1" x14ac:dyDescent="0.3">
      <c r="A146" s="35"/>
      <c r="B146" s="20" t="s">
        <v>44</v>
      </c>
      <c r="C146" s="7">
        <v>225</v>
      </c>
      <c r="D146" s="7">
        <v>231.53</v>
      </c>
      <c r="E146" s="7">
        <v>238.24</v>
      </c>
      <c r="F146" s="7">
        <v>245.15</v>
      </c>
      <c r="G146" s="7">
        <v>252.26</v>
      </c>
      <c r="H146" s="7">
        <v>259.57</v>
      </c>
      <c r="I146" s="7">
        <v>267.10000000000002</v>
      </c>
      <c r="J146" s="9">
        <v>274.85000000000002</v>
      </c>
      <c r="K146" s="10">
        <v>282.82</v>
      </c>
      <c r="L146" s="7">
        <v>291.02</v>
      </c>
      <c r="M146" s="48">
        <f t="shared" si="21"/>
        <v>1.2599999999999909</v>
      </c>
      <c r="N146" s="43">
        <v>284.08</v>
      </c>
      <c r="O146" s="48">
        <f>N146*Oct_23_Inc.</f>
        <v>8.8917040000000007</v>
      </c>
      <c r="P146" s="63">
        <f>N146+O146</f>
        <v>292.97170399999999</v>
      </c>
    </row>
    <row r="147" spans="1:16" ht="16.5" thickBot="1" x14ac:dyDescent="0.3">
      <c r="A147" s="35"/>
      <c r="B147" s="20" t="s">
        <v>35</v>
      </c>
      <c r="C147" s="7">
        <v>75</v>
      </c>
      <c r="D147" s="7">
        <v>77.180000000000007</v>
      </c>
      <c r="E147" s="7">
        <v>79.41</v>
      </c>
      <c r="F147" s="7">
        <v>81.72</v>
      </c>
      <c r="G147" s="7">
        <v>84.09</v>
      </c>
      <c r="H147" s="7">
        <v>86.52</v>
      </c>
      <c r="I147" s="7">
        <v>89.03</v>
      </c>
      <c r="J147" s="9">
        <v>91.62</v>
      </c>
      <c r="K147" s="10">
        <v>94.27</v>
      </c>
      <c r="L147" s="7">
        <v>97.01</v>
      </c>
      <c r="M147" s="48">
        <f t="shared" si="21"/>
        <v>0.43000000000000682</v>
      </c>
      <c r="N147" s="43">
        <v>94.7</v>
      </c>
      <c r="O147" s="48">
        <f>N147*Oct_23_Inc.</f>
        <v>2.9641100000000002</v>
      </c>
      <c r="P147" s="63">
        <f t="shared" ref="P147:P149" si="22">N147+O147</f>
        <v>97.664110000000008</v>
      </c>
    </row>
    <row r="148" spans="1:16" ht="16.5" thickBot="1" x14ac:dyDescent="0.3">
      <c r="A148" s="35"/>
      <c r="B148" s="20" t="s">
        <v>37</v>
      </c>
      <c r="C148" s="7">
        <v>75</v>
      </c>
      <c r="D148" s="7">
        <v>77.180000000000007</v>
      </c>
      <c r="E148" s="7">
        <v>79.41</v>
      </c>
      <c r="F148" s="7">
        <v>81.72</v>
      </c>
      <c r="G148" s="7">
        <v>84.09</v>
      </c>
      <c r="H148" s="7">
        <v>86.52</v>
      </c>
      <c r="I148" s="7">
        <v>89.03</v>
      </c>
      <c r="J148" s="9">
        <v>91.62</v>
      </c>
      <c r="K148" s="10">
        <v>94.27</v>
      </c>
      <c r="L148" s="7">
        <v>97.01</v>
      </c>
      <c r="M148" s="48">
        <f t="shared" si="21"/>
        <v>0.43000000000000682</v>
      </c>
      <c r="N148" s="43">
        <v>94.7</v>
      </c>
      <c r="O148" s="48">
        <f>N148*Oct_23_Inc.</f>
        <v>2.9641100000000002</v>
      </c>
      <c r="P148" s="63">
        <f t="shared" si="22"/>
        <v>97.664110000000008</v>
      </c>
    </row>
    <row r="149" spans="1:16" ht="68.25" thickBot="1" x14ac:dyDescent="0.3">
      <c r="A149" s="35"/>
      <c r="B149" s="20" t="s">
        <v>45</v>
      </c>
      <c r="C149" s="7">
        <v>75</v>
      </c>
      <c r="D149" s="7">
        <v>77.180000000000007</v>
      </c>
      <c r="E149" s="7">
        <v>79.41</v>
      </c>
      <c r="F149" s="7">
        <v>81.72</v>
      </c>
      <c r="G149" s="7">
        <v>84.09</v>
      </c>
      <c r="H149" s="7">
        <v>86.52</v>
      </c>
      <c r="I149" s="7">
        <v>89.03</v>
      </c>
      <c r="J149" s="9">
        <v>91.62</v>
      </c>
      <c r="K149" s="10">
        <v>94.27</v>
      </c>
      <c r="L149" s="7">
        <v>97.01</v>
      </c>
      <c r="M149" s="48">
        <f t="shared" si="21"/>
        <v>0.43000000000000682</v>
      </c>
      <c r="N149" s="43">
        <v>94.7</v>
      </c>
      <c r="O149" s="48">
        <f>N149*Oct_23_Inc.</f>
        <v>2.9641100000000002</v>
      </c>
      <c r="P149" s="63">
        <f t="shared" si="22"/>
        <v>97.664110000000008</v>
      </c>
    </row>
    <row r="150" spans="1:16" ht="23.25" customHeight="1" thickBot="1" x14ac:dyDescent="0.3">
      <c r="A150" s="35"/>
      <c r="B150" s="20" t="s">
        <v>46</v>
      </c>
      <c r="C150" s="79" t="s">
        <v>55</v>
      </c>
      <c r="D150" s="80"/>
      <c r="E150" s="80"/>
      <c r="F150" s="80"/>
      <c r="G150" s="80"/>
      <c r="H150" s="80"/>
      <c r="I150" s="80"/>
      <c r="J150" s="80"/>
      <c r="K150" s="80"/>
      <c r="L150" s="80"/>
      <c r="M150" s="59"/>
      <c r="N150" s="60"/>
      <c r="O150" s="59"/>
      <c r="P150" s="60"/>
    </row>
    <row r="151" spans="1:16" ht="31.5" customHeight="1" thickBot="1" x14ac:dyDescent="0.3">
      <c r="A151" s="35"/>
      <c r="B151" s="20" t="s">
        <v>48</v>
      </c>
      <c r="C151" s="79" t="s">
        <v>56</v>
      </c>
      <c r="D151" s="80"/>
      <c r="E151" s="80"/>
      <c r="F151" s="80"/>
      <c r="G151" s="80"/>
      <c r="H151" s="80"/>
      <c r="I151" s="80"/>
      <c r="J151" s="80"/>
      <c r="K151" s="80"/>
      <c r="L151" s="80"/>
      <c r="M151" s="59"/>
      <c r="N151" s="60"/>
      <c r="O151" s="59"/>
      <c r="P151" s="60"/>
    </row>
    <row r="152" spans="1:16" ht="34.5" thickBot="1" x14ac:dyDescent="0.3">
      <c r="A152" s="35"/>
      <c r="B152" s="20" t="s">
        <v>49</v>
      </c>
      <c r="C152" s="79" t="s">
        <v>56</v>
      </c>
      <c r="D152" s="80"/>
      <c r="E152" s="80"/>
      <c r="F152" s="80"/>
      <c r="G152" s="80"/>
      <c r="H152" s="80"/>
      <c r="I152" s="80"/>
      <c r="J152" s="80"/>
      <c r="K152" s="80"/>
      <c r="L152" s="80"/>
      <c r="M152" s="59"/>
      <c r="N152" s="60"/>
      <c r="O152" s="59"/>
      <c r="P152" s="60"/>
    </row>
  </sheetData>
  <mergeCells count="98">
    <mergeCell ref="K85:K86"/>
    <mergeCell ref="M85:M86"/>
    <mergeCell ref="N85:N86"/>
    <mergeCell ref="L19:L20"/>
    <mergeCell ref="N16:N17"/>
    <mergeCell ref="L16:L17"/>
    <mergeCell ref="N4:N5"/>
    <mergeCell ref="N115:N117"/>
    <mergeCell ref="M4:M5"/>
    <mergeCell ref="M19:M20"/>
    <mergeCell ref="M16:M17"/>
    <mergeCell ref="N19:N20"/>
    <mergeCell ref="A3:B3"/>
    <mergeCell ref="A4:B4"/>
    <mergeCell ref="A5:B5"/>
    <mergeCell ref="C4:C5"/>
    <mergeCell ref="D4:D5"/>
    <mergeCell ref="L4:L5"/>
    <mergeCell ref="A6:B6"/>
    <mergeCell ref="A7:B7"/>
    <mergeCell ref="A8:B8"/>
    <mergeCell ref="J4:J5"/>
    <mergeCell ref="K4:K5"/>
    <mergeCell ref="F4:F5"/>
    <mergeCell ref="G4:G5"/>
    <mergeCell ref="H4:H5"/>
    <mergeCell ref="I4:I5"/>
    <mergeCell ref="E4:E5"/>
    <mergeCell ref="C16:C17"/>
    <mergeCell ref="D16:D17"/>
    <mergeCell ref="E16:E17"/>
    <mergeCell ref="F16:F17"/>
    <mergeCell ref="A9:B9"/>
    <mergeCell ref="A10:B10"/>
    <mergeCell ref="A11:B11"/>
    <mergeCell ref="A12:B12"/>
    <mergeCell ref="A15:B15"/>
    <mergeCell ref="A16:B16"/>
    <mergeCell ref="J16:J17"/>
    <mergeCell ref="K16:K17"/>
    <mergeCell ref="A21:B21"/>
    <mergeCell ref="A22:B22"/>
    <mergeCell ref="A23:B23"/>
    <mergeCell ref="J19:J20"/>
    <mergeCell ref="K19:K20"/>
    <mergeCell ref="C19:C20"/>
    <mergeCell ref="D19:D20"/>
    <mergeCell ref="E19:E20"/>
    <mergeCell ref="F19:F20"/>
    <mergeCell ref="I16:I17"/>
    <mergeCell ref="G16:G17"/>
    <mergeCell ref="H16:H17"/>
    <mergeCell ref="A17:B17"/>
    <mergeCell ref="A18:B18"/>
    <mergeCell ref="A55:A57"/>
    <mergeCell ref="C55:C57"/>
    <mergeCell ref="G19:G20"/>
    <mergeCell ref="H19:H20"/>
    <mergeCell ref="I19:I20"/>
    <mergeCell ref="A19:B19"/>
    <mergeCell ref="A20:B20"/>
    <mergeCell ref="A104:B104"/>
    <mergeCell ref="C85:C86"/>
    <mergeCell ref="H115:H117"/>
    <mergeCell ref="I115:I117"/>
    <mergeCell ref="J115:J117"/>
    <mergeCell ref="J85:J86"/>
    <mergeCell ref="A105:B105"/>
    <mergeCell ref="A106:B106"/>
    <mergeCell ref="A107:B107"/>
    <mergeCell ref="C112:L112"/>
    <mergeCell ref="A115:B117"/>
    <mergeCell ref="C115:C117"/>
    <mergeCell ref="D115:D117"/>
    <mergeCell ref="E115:E117"/>
    <mergeCell ref="F115:F117"/>
    <mergeCell ref="G115:G117"/>
    <mergeCell ref="P115:P117"/>
    <mergeCell ref="C152:L152"/>
    <mergeCell ref="C151:L151"/>
    <mergeCell ref="A118:B118"/>
    <mergeCell ref="C123:L123"/>
    <mergeCell ref="A127:B127"/>
    <mergeCell ref="C132:L132"/>
    <mergeCell ref="A136:B136"/>
    <mergeCell ref="C141:L141"/>
    <mergeCell ref="A145:B145"/>
    <mergeCell ref="C150:L150"/>
    <mergeCell ref="K115:K117"/>
    <mergeCell ref="L115:L117"/>
    <mergeCell ref="O4:O5"/>
    <mergeCell ref="O16:O17"/>
    <mergeCell ref="O19:O20"/>
    <mergeCell ref="O85:O86"/>
    <mergeCell ref="P4:P5"/>
    <mergeCell ref="P16:P17"/>
    <mergeCell ref="P19:P20"/>
    <mergeCell ref="P85:P86"/>
  </mergeCells>
  <pageMargins left="0.7" right="0.7" top="0.75" bottom="0.75" header="0.3" footer="0.3"/>
  <pageSetup scale="65" orientation="portrait" r:id="rId1"/>
  <rowBreaks count="1" manualBreakCount="1">
    <brk id="56" max="14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Oct_23_Inc.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 Joshi</dc:creator>
  <cp:lastModifiedBy>Miller, Jeremy</cp:lastModifiedBy>
  <cp:lastPrinted>2023-08-03T20:11:50Z</cp:lastPrinted>
  <dcterms:created xsi:type="dcterms:W3CDTF">2022-09-06T13:21:59Z</dcterms:created>
  <dcterms:modified xsi:type="dcterms:W3CDTF">2023-11-27T22:47:48Z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